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G:\2022\Obras\Hidroviária nova\PARA LICITAÇÃO hidro_\PLANILHA\"/>
    </mc:Choice>
  </mc:AlternateContent>
  <xr:revisionPtr revIDLastSave="0" documentId="13_ncr:1_{AB7AA43B-0140-470E-9A9F-0C748BD9EF14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" sheetId="1" r:id="rId1"/>
    <sheet name="CRONOG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6" roundtripDataSignature="AMtx7mje/Cp4IkWuccjB9terdpvq3GZyhQ=="/>
    </ext>
  </extLst>
</workbook>
</file>

<file path=xl/calcChain.xml><?xml version="1.0" encoding="utf-8"?>
<calcChain xmlns="http://schemas.openxmlformats.org/spreadsheetml/2006/main">
  <c r="E26" i="1" l="1"/>
  <c r="G29" i="1" l="1"/>
  <c r="H29" i="1" s="1"/>
  <c r="G32" i="1"/>
  <c r="H32" i="1" s="1"/>
  <c r="G31" i="1"/>
  <c r="H31" i="1" s="1"/>
  <c r="G61" i="1"/>
  <c r="H61" i="1" s="1"/>
  <c r="G62" i="1"/>
  <c r="H62" i="1" s="1"/>
  <c r="G63" i="1"/>
  <c r="H63" i="1" s="1"/>
  <c r="G64" i="1"/>
  <c r="H64" i="1" s="1"/>
  <c r="G52" i="1"/>
  <c r="H52" i="1" s="1"/>
  <c r="G53" i="1"/>
  <c r="H53" i="1" s="1"/>
  <c r="G54" i="1"/>
  <c r="H54" i="1" s="1"/>
  <c r="G55" i="1"/>
  <c r="H55" i="1" s="1"/>
  <c r="G56" i="1"/>
  <c r="H56" i="1" s="1"/>
  <c r="G45" i="1"/>
  <c r="H45" i="1" s="1"/>
  <c r="G46" i="1"/>
  <c r="H46" i="1" s="1"/>
  <c r="G47" i="1"/>
  <c r="H47" i="1" s="1"/>
  <c r="G48" i="1"/>
  <c r="H48" i="1" s="1"/>
  <c r="G49" i="1"/>
  <c r="H49" i="1" s="1"/>
  <c r="G38" i="1"/>
  <c r="H38" i="1" s="1"/>
  <c r="G39" i="1"/>
  <c r="G40" i="1"/>
  <c r="G35" i="1"/>
  <c r="H35" i="1" s="1"/>
  <c r="G27" i="1"/>
  <c r="H27" i="1" s="1"/>
  <c r="G28" i="1"/>
  <c r="H28" i="1" s="1"/>
  <c r="G30" i="1"/>
  <c r="H30" i="1" s="1"/>
  <c r="G16" i="1"/>
  <c r="H16" i="1" s="1"/>
  <c r="G17" i="1"/>
  <c r="H17" i="1" s="1"/>
  <c r="G18" i="1"/>
  <c r="G19" i="1"/>
  <c r="H19" i="1" s="1"/>
  <c r="G20" i="1"/>
  <c r="H20" i="1" s="1"/>
  <c r="G21" i="1"/>
  <c r="G22" i="1"/>
  <c r="G23" i="1"/>
  <c r="H23" i="1" s="1"/>
  <c r="G24" i="1"/>
  <c r="H24" i="1" s="1"/>
  <c r="B40" i="2"/>
  <c r="B48" i="2"/>
  <c r="B44" i="2"/>
  <c r="B36" i="2"/>
  <c r="B32" i="2"/>
  <c r="B16" i="2"/>
  <c r="B28" i="2"/>
  <c r="G49" i="2"/>
  <c r="G45" i="2"/>
  <c r="G41" i="2"/>
  <c r="G37" i="2"/>
  <c r="G33" i="2"/>
  <c r="G29" i="2"/>
  <c r="G25" i="2"/>
  <c r="B24" i="2"/>
  <c r="G21" i="2"/>
  <c r="B20" i="2"/>
  <c r="G17" i="2"/>
  <c r="G13" i="2"/>
  <c r="B12" i="2"/>
  <c r="G66" i="1"/>
  <c r="H66" i="1" s="1"/>
  <c r="H65" i="1" s="1"/>
  <c r="G51" i="2" s="1"/>
  <c r="G60" i="1"/>
  <c r="H60" i="1" s="1"/>
  <c r="G58" i="1"/>
  <c r="H58" i="1" s="1"/>
  <c r="H57" i="1" s="1"/>
  <c r="G43" i="2" s="1"/>
  <c r="F43" i="2" s="1"/>
  <c r="G51" i="1"/>
  <c r="H51" i="1" s="1"/>
  <c r="G44" i="1"/>
  <c r="H44" i="1" s="1"/>
  <c r="G42" i="1"/>
  <c r="H42" i="1" s="1"/>
  <c r="H41" i="1" s="1"/>
  <c r="G31" i="2" s="1"/>
  <c r="E40" i="1"/>
  <c r="E39" i="1"/>
  <c r="G37" i="1"/>
  <c r="H37" i="1" s="1"/>
  <c r="G34" i="1"/>
  <c r="H34" i="1" s="1"/>
  <c r="V16" i="1"/>
  <c r="G26" i="1"/>
  <c r="E22" i="1"/>
  <c r="E18" i="1"/>
  <c r="E21" i="1" s="1"/>
  <c r="G15" i="1"/>
  <c r="H15" i="1" s="1"/>
  <c r="H22" i="1" l="1"/>
  <c r="H26" i="1"/>
  <c r="F31" i="2"/>
  <c r="D31" i="2"/>
  <c r="C51" i="2"/>
  <c r="F51" i="2"/>
  <c r="E51" i="2"/>
  <c r="D51" i="2"/>
  <c r="H18" i="1"/>
  <c r="H21" i="1"/>
  <c r="H40" i="1"/>
  <c r="H39" i="1"/>
  <c r="C31" i="2"/>
  <c r="C43" i="2"/>
  <c r="E31" i="2"/>
  <c r="D43" i="2"/>
  <c r="E43" i="2"/>
  <c r="H33" i="1"/>
  <c r="G23" i="2" s="1"/>
  <c r="C23" i="2" s="1"/>
  <c r="H59" i="1"/>
  <c r="G47" i="2" s="1"/>
  <c r="H50" i="1"/>
  <c r="G39" i="2" s="1"/>
  <c r="H43" i="1"/>
  <c r="G35" i="2" s="1"/>
  <c r="H36" i="1" l="1"/>
  <c r="G27" i="2" s="1"/>
  <c r="F27" i="2" s="1"/>
  <c r="H25" i="1"/>
  <c r="G19" i="2" s="1"/>
  <c r="H14" i="1"/>
  <c r="G15" i="2" s="1"/>
  <c r="C39" i="2"/>
  <c r="E39" i="2"/>
  <c r="F47" i="2"/>
  <c r="C47" i="2"/>
  <c r="E47" i="2"/>
  <c r="D47" i="2"/>
  <c r="F35" i="2"/>
  <c r="E35" i="2"/>
  <c r="D35" i="2"/>
  <c r="C35" i="2"/>
  <c r="F23" i="2"/>
  <c r="E23" i="2"/>
  <c r="D23" i="2"/>
  <c r="F39" i="2"/>
  <c r="D39" i="2"/>
  <c r="D27" i="2" l="1"/>
  <c r="C27" i="2"/>
  <c r="E27" i="2"/>
  <c r="F19" i="2"/>
  <c r="E19" i="2"/>
  <c r="C19" i="2"/>
  <c r="D19" i="2"/>
  <c r="H68" i="1"/>
  <c r="D15" i="2"/>
  <c r="D52" i="2" s="1"/>
  <c r="F15" i="2"/>
  <c r="E15" i="2"/>
  <c r="G52" i="2"/>
  <c r="C15" i="2"/>
  <c r="C52" i="2" s="1"/>
  <c r="E52" i="2" l="1"/>
  <c r="F52" i="2"/>
  <c r="F60" i="2" l="1"/>
</calcChain>
</file>

<file path=xl/sharedStrings.xml><?xml version="1.0" encoding="utf-8"?>
<sst xmlns="http://schemas.openxmlformats.org/spreadsheetml/2006/main" count="170" uniqueCount="102">
  <si>
    <t>PREFEITURA MUNICIPAL DE PORTO DE MOZ</t>
  </si>
  <si>
    <t>PODER EXECUTIVO MUNICIPAL</t>
  </si>
  <si>
    <t>SECRETARIA MUNICIPAL DE INFRAESTRUTURA</t>
  </si>
  <si>
    <t>PLANILHA ORÇAMENTÁRIA PREVISTA</t>
  </si>
  <si>
    <t>BDI</t>
  </si>
  <si>
    <t xml:space="preserve">SINAPI SETEMBRO/2021 SEDOP     SETEMBRO /2021 </t>
  </si>
  <si>
    <t>ITEM</t>
  </si>
  <si>
    <t>DISCRIMINAÇÃO</t>
  </si>
  <si>
    <t>UNID.</t>
  </si>
  <si>
    <t>QUANT.</t>
  </si>
  <si>
    <t>PREÇO(R$)</t>
  </si>
  <si>
    <t>UNIT. S/ BDI</t>
  </si>
  <si>
    <t>C/BDI 20%</t>
  </si>
  <si>
    <t>TOTAL-C/BDI</t>
  </si>
  <si>
    <t>CÓDIGO</t>
  </si>
  <si>
    <t>SERVIÇOS PRELIMINARES, DEMOLIÇÕES E RETIRADAS</t>
  </si>
  <si>
    <t>TOTAL DO SERVIÇO</t>
  </si>
  <si>
    <t>011340</t>
  </si>
  <si>
    <t>1.1</t>
  </si>
  <si>
    <t>placa de obra em lona com plotagem de gráfica</t>
  </si>
  <si>
    <r>
      <rPr>
        <sz val="11"/>
        <color theme="1"/>
        <rFont val="Arial"/>
      </rPr>
      <t>m</t>
    </r>
    <r>
      <rPr>
        <b/>
        <sz val="11"/>
        <color theme="1"/>
        <rFont val="Arial"/>
      </rPr>
      <t>²</t>
    </r>
  </si>
  <si>
    <t>Locação da obra a trena</t>
  </si>
  <si>
    <t>m²</t>
  </si>
  <si>
    <t>MERCADO</t>
  </si>
  <si>
    <t>PROJETO ESTRUTURAL, ARQUITETÔNICO</t>
  </si>
  <si>
    <t>UND</t>
  </si>
  <si>
    <t>Demolição manual de concreto armado</t>
  </si>
  <si>
    <t>m³</t>
  </si>
  <si>
    <t>Retirada de revestimento cerâmico</t>
  </si>
  <si>
    <t>Apicoamento de reboco ou cimentado</t>
  </si>
  <si>
    <t xml:space="preserve">Retirada de entulho c/ equipamento </t>
  </si>
  <si>
    <t>Retirada de esquadria sem aproveitamento</t>
  </si>
  <si>
    <t>011329</t>
  </si>
  <si>
    <t>Furo de sondagem - até 15m</t>
  </si>
  <si>
    <t>6</t>
  </si>
  <si>
    <t>Mobilização e Desmobilização de pessoal e equipamentos</t>
  </si>
  <si>
    <t>ESTRUTURA</t>
  </si>
  <si>
    <t>EXECUÇÃO DE ESTRUTURAS DE CONCRETO ARMADO FCK = 25 MPA</t>
  </si>
  <si>
    <t>MONTAGEM E DESMONTAGEM DE FÔRMA DE LAJE NERVURADA</t>
  </si>
  <si>
    <t>Estrutura metálica p/ cobertura</t>
  </si>
  <si>
    <t>m</t>
  </si>
  <si>
    <t>ARRASAMENTO DE ESTACA DE CONCRETO ARMADO, DIAMETROS DE ATÉ 40 cm</t>
  </si>
  <si>
    <t>und</t>
  </si>
  <si>
    <t>04006</t>
  </si>
  <si>
    <t>MADEIRA SERRADA EM PINUS, MISTA OU EQUIVALENTE DA REGIAO - BRUTA</t>
  </si>
  <si>
    <t>PAREDES</t>
  </si>
  <si>
    <t xml:space="preserve">Retirada de pintura (c/ escova de aço) </t>
  </si>
  <si>
    <t>Acrílica semi-brilho c/ massa e selador - interna e externa</t>
  </si>
  <si>
    <t>PISO/CALÇADAS</t>
  </si>
  <si>
    <t>CONTRAPISO EM ARGAMASSA TRAÇO 1:4 (CIMENTO E AREIA), e=4cm</t>
  </si>
  <si>
    <t>REVESTIMENTO CERÂMICO PARA PISO</t>
  </si>
  <si>
    <t>Pintura acrílica para piso</t>
  </si>
  <si>
    <t>Camada regularizadora no traço 1:4</t>
  </si>
  <si>
    <t>COBERTURA</t>
  </si>
  <si>
    <t>Telha em aço galvanizado e=0,5mm</t>
  </si>
  <si>
    <t>ESQUADRIAS</t>
  </si>
  <si>
    <t>JANELA DE ALUMÍNIO DE CORRER COM 4 FOLHAS PARA VIDROS, COM VIDROS</t>
  </si>
  <si>
    <t>Pintura Anti-ferruginosa sobre grade de ferro</t>
  </si>
  <si>
    <t>Fechadura de embutir p/ porta de banheiro, completa,
fornecimento e instalação</t>
  </si>
  <si>
    <t>UND.</t>
  </si>
  <si>
    <t>Fechadura de embutir p/ porta interna, completa,
fornecimento e instalação</t>
  </si>
  <si>
    <t>Pintura Esmalte sobre madeira c/ massa e selador</t>
  </si>
  <si>
    <t>Grade de ferro 1/2" (incl. pint. anti-corrosiva)</t>
  </si>
  <si>
    <t>INSTALAÇÃO ELÉTRICA</t>
  </si>
  <si>
    <t>Ponto de luz / força (c/tubul., cx. e fiaçao) ate 200W</t>
  </si>
  <si>
    <t>Centro de distribuiçao p/ 16 disjuntores (c/ barramento)</t>
  </si>
  <si>
    <t>Caixa polifásica padrão Celpa</t>
  </si>
  <si>
    <t>Luminária tipo refletor p/ lâmp vapor de sódio até 250W</t>
  </si>
  <si>
    <t>Lâmpada fluorescente com reator acoplado (PLL)20W -127V/220V</t>
  </si>
  <si>
    <t>Revisão de ponto de luz</t>
  </si>
  <si>
    <t>INSTALAÇÃO HIDRÁULICA</t>
  </si>
  <si>
    <t>Revisão de ponto de água</t>
  </si>
  <si>
    <t>INSTALAÇÃO SANITÁRIA</t>
  </si>
  <si>
    <t>TANQUE SÉPTICO PARA 32 CONTRIBUINTES</t>
  </si>
  <si>
    <t>Sumidouro em concreto armado d=0,80m p=1,40m cap=40 pessoas</t>
  </si>
  <si>
    <t>Filtro anaerobico conc.arm. d=1.4m p=1.8m</t>
  </si>
  <si>
    <t>Caixa em alvenaria de 40x40x40cm c/ tpo. concreto</t>
  </si>
  <si>
    <t>Ponto de esgoto (incl. tubos, conexoes,cx. e ralos)</t>
  </si>
  <si>
    <t>270220</t>
  </si>
  <si>
    <t>Limpeza geral e entrega da obra</t>
  </si>
  <si>
    <t>CUSTO TOTAL DOS SERVIÇOS</t>
  </si>
  <si>
    <t>CRONOGRAMA FÍSICO-FINANCEIRO</t>
  </si>
  <si>
    <t xml:space="preserve">DISCRIMINAÇÃO </t>
  </si>
  <si>
    <t>EXECUÇÃO DA OBRA - MESES CORRIDOS</t>
  </si>
  <si>
    <t>TOTAL</t>
  </si>
  <si>
    <t>DOS SERVIÇOS</t>
  </si>
  <si>
    <t>EXECUTADO</t>
  </si>
  <si>
    <t>Cronograma físico</t>
  </si>
  <si>
    <t>Cronograma Financeiro</t>
  </si>
  <si>
    <r>
      <t>PRAZO:  4</t>
    </r>
    <r>
      <rPr>
        <sz val="12"/>
        <color theme="1"/>
        <rFont val="Arial"/>
      </rPr>
      <t xml:space="preserve">  MESES</t>
    </r>
  </si>
  <si>
    <t>LIMPEZA GERAL E ENTREGA DA OBRA</t>
  </si>
  <si>
    <t>89843</t>
  </si>
  <si>
    <t>2.7</t>
  </si>
  <si>
    <t>BATE-ESTACAS POR GRAVIDADE, POTÊNCIA DE 160 HP, PESO DO MARTELO ATÉ 3 TONELADAS - CHP DIURNO</t>
  </si>
  <si>
    <t>h</t>
  </si>
  <si>
    <t>ESTACA PRÉ-MOLDADA DE CONCRETO  50 TONELA, INCLUSO EMENDA (EXCLUSIVE MOBILIZAÇÃO E DESMOBILIZAÇÃO)</t>
  </si>
  <si>
    <t>2.4</t>
  </si>
  <si>
    <r>
      <t xml:space="preserve">LOCAL: </t>
    </r>
    <r>
      <rPr>
        <sz val="12"/>
        <color theme="1"/>
        <rFont val="Arial"/>
      </rPr>
      <t xml:space="preserve"> TV, LAURO SODRÉ, MUNICÍPIO DE PORTO DE MOZ - PA</t>
    </r>
  </si>
  <si>
    <r>
      <t xml:space="preserve">PRAZO:  </t>
    </r>
    <r>
      <rPr>
        <sz val="12"/>
        <color theme="1"/>
        <rFont val="Arial"/>
      </rPr>
      <t>04  MESES</t>
    </r>
  </si>
  <si>
    <r>
      <t xml:space="preserve">LOCAL:  </t>
    </r>
    <r>
      <rPr>
        <sz val="12"/>
        <color theme="1"/>
        <rFont val="Arial"/>
      </rPr>
      <t xml:space="preserve"> TV, LAURO SODRÉ, MUNICÍPIO DE PORTO DE MOZ - PA</t>
    </r>
  </si>
  <si>
    <r>
      <t xml:space="preserve">OBRA:  </t>
    </r>
    <r>
      <rPr>
        <sz val="12"/>
        <color theme="1"/>
        <rFont val="Arial"/>
      </rPr>
      <t xml:space="preserve"> CONSTRUÇÃO E REFORMA DO TERMINAL HIDROVIÁRIO JOSÉ BATISTA FILHO (BURUNA)</t>
    </r>
  </si>
  <si>
    <r>
      <t>OBRA:</t>
    </r>
    <r>
      <rPr>
        <sz val="12"/>
        <color theme="1"/>
        <rFont val="Arial"/>
      </rPr>
      <t xml:space="preserve">  CONSTRUÇÃO E REFORMA DO TERMINAL HIDROVIÁRIO JOSÉ BATISTA FILHO (BURUNA)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</si>
</sst>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[$R$ -416]#,##0.00"/>
    <numFmt numFmtId="166" formatCode="&quot;R$&quot;#,##0.00"/>
    <numFmt numFmtId="167" formatCode="d\.m"/>
    <numFmt numFmtId="168" formatCode="0.0%"/>
  </numFmts>
  <fonts count="16" x14ac:knownFonts="1"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8"/>
      <color theme="1"/>
      <name val="Arial"/>
    </font>
    <font>
      <sz val="10"/>
      <color theme="1"/>
      <name val="Calibri"/>
    </font>
    <font>
      <sz val="10"/>
      <name val="Arial"/>
    </font>
    <font>
      <b/>
      <sz val="9"/>
      <color theme="1"/>
      <name val="Cambria"/>
    </font>
    <font>
      <b/>
      <sz val="10"/>
      <color theme="1"/>
      <name val="Arial"/>
    </font>
    <font>
      <sz val="11"/>
      <color theme="1"/>
      <name val="Arial"/>
    </font>
    <font>
      <sz val="12"/>
      <color rgb="FF003300"/>
      <name val="Arial"/>
    </font>
    <font>
      <sz val="11"/>
      <color theme="1"/>
      <name val="Calibri"/>
    </font>
    <font>
      <sz val="11"/>
      <color theme="4"/>
      <name val="Arial"/>
    </font>
    <font>
      <b/>
      <sz val="22"/>
      <color theme="1"/>
      <name val="Arial"/>
    </font>
    <font>
      <sz val="12"/>
      <color theme="1"/>
      <name val="Arial"/>
    </font>
    <font>
      <b/>
      <sz val="11"/>
      <color theme="1"/>
      <name val="Arial"/>
    </font>
    <font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5F497A"/>
        <bgColor rgb="FF5F497A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9" fontId="1" fillId="0" borderId="0" xfId="0" applyNumberFormat="1" applyFont="1"/>
    <xf numFmtId="0" fontId="7" fillId="0" borderId="0" xfId="0" applyFont="1" applyAlignment="1">
      <alignment horizontal="center"/>
    </xf>
    <xf numFmtId="0" fontId="1" fillId="3" borderId="7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10" fontId="7" fillId="3" borderId="7" xfId="0" applyNumberFormat="1" applyFont="1" applyFill="1" applyBorder="1" applyAlignment="1">
      <alignment horizontal="center"/>
    </xf>
    <xf numFmtId="0" fontId="1" fillId="3" borderId="12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vertical="center"/>
    </xf>
    <xf numFmtId="49" fontId="8" fillId="3" borderId="19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166" fontId="8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167" fontId="8" fillId="3" borderId="19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2" fontId="8" fillId="3" borderId="19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166" fontId="8" fillId="3" borderId="19" xfId="0" applyNumberFormat="1" applyFont="1" applyFill="1" applyBorder="1" applyAlignment="1">
      <alignment horizontal="center" vertical="center"/>
    </xf>
    <xf numFmtId="166" fontId="8" fillId="3" borderId="19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49" fontId="8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horizontal="center" vertical="center" wrapText="1"/>
    </xf>
    <xf numFmtId="167" fontId="8" fillId="3" borderId="19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2" fillId="4" borderId="29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167" fontId="8" fillId="3" borderId="31" xfId="0" applyNumberFormat="1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166" fontId="8" fillId="3" borderId="31" xfId="0" applyNumberFormat="1" applyFont="1" applyFill="1" applyBorder="1" applyAlignment="1">
      <alignment horizontal="center" vertical="center"/>
    </xf>
    <xf numFmtId="166" fontId="8" fillId="3" borderId="33" xfId="0" applyNumberFormat="1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166" fontId="4" fillId="3" borderId="0" xfId="0" applyNumberFormat="1" applyFont="1" applyFill="1"/>
    <xf numFmtId="49" fontId="9" fillId="4" borderId="14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vertical="center"/>
    </xf>
    <xf numFmtId="165" fontId="10" fillId="3" borderId="19" xfId="0" applyNumberFormat="1" applyFont="1" applyFill="1" applyBorder="1" applyAlignment="1">
      <alignment horizontal="center" vertical="center"/>
    </xf>
    <xf numFmtId="49" fontId="9" fillId="4" borderId="35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164" fontId="2" fillId="4" borderId="40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167" fontId="8" fillId="3" borderId="31" xfId="0" applyNumberFormat="1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/>
    </xf>
    <xf numFmtId="166" fontId="8" fillId="3" borderId="31" xfId="0" applyNumberFormat="1" applyFont="1" applyFill="1" applyBorder="1" applyAlignment="1">
      <alignment horizontal="center" vertical="center"/>
    </xf>
    <xf numFmtId="166" fontId="8" fillId="3" borderId="43" xfId="0" applyNumberFormat="1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167" fontId="8" fillId="3" borderId="22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/>
    </xf>
    <xf numFmtId="167" fontId="8" fillId="3" borderId="22" xfId="0" applyNumberFormat="1" applyFont="1" applyFill="1" applyBorder="1" applyAlignment="1">
      <alignment horizontal="center" vertical="center" wrapText="1"/>
    </xf>
    <xf numFmtId="166" fontId="8" fillId="3" borderId="22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166" fontId="8" fillId="3" borderId="32" xfId="0" applyNumberFormat="1" applyFont="1" applyFill="1" applyBorder="1" applyAlignment="1">
      <alignment horizontal="center" vertical="center"/>
    </xf>
    <xf numFmtId="167" fontId="8" fillId="3" borderId="42" xfId="0" applyNumberFormat="1" applyFont="1" applyFill="1" applyBorder="1" applyAlignment="1">
      <alignment horizontal="center" vertical="center"/>
    </xf>
    <xf numFmtId="166" fontId="8" fillId="3" borderId="44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4" borderId="38" xfId="0" applyFont="1" applyFill="1" applyBorder="1" applyAlignment="1">
      <alignment horizontal="right" vertical="center"/>
    </xf>
    <xf numFmtId="0" fontId="2" fillId="4" borderId="39" xfId="0" applyFont="1" applyFill="1" applyBorder="1" applyAlignment="1">
      <alignment horizontal="right" vertical="center"/>
    </xf>
    <xf numFmtId="4" fontId="1" fillId="0" borderId="0" xfId="0" applyNumberFormat="1" applyFont="1"/>
    <xf numFmtId="164" fontId="1" fillId="0" borderId="0" xfId="0" applyNumberFormat="1" applyFont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4" fillId="3" borderId="0" xfId="0" applyFont="1" applyFill="1"/>
    <xf numFmtId="166" fontId="8" fillId="3" borderId="0" xfId="0" applyNumberFormat="1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168" fontId="2" fillId="0" borderId="42" xfId="0" applyNumberFormat="1" applyFont="1" applyBorder="1" applyAlignment="1">
      <alignment vertical="center"/>
    </xf>
    <xf numFmtId="10" fontId="2" fillId="0" borderId="63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9" fontId="2" fillId="7" borderId="19" xfId="0" applyNumberFormat="1" applyFont="1" applyFill="1" applyBorder="1" applyAlignment="1">
      <alignment horizontal="center" vertical="center"/>
    </xf>
    <xf numFmtId="9" fontId="2" fillId="0" borderId="65" xfId="0" applyNumberFormat="1" applyFont="1" applyBorder="1" applyAlignment="1">
      <alignment horizontal="center" vertical="center"/>
    </xf>
    <xf numFmtId="39" fontId="2" fillId="0" borderId="66" xfId="0" applyNumberFormat="1" applyFont="1" applyBorder="1" applyAlignment="1">
      <alignment vertical="center"/>
    </xf>
    <xf numFmtId="39" fontId="2" fillId="0" borderId="67" xfId="0" applyNumberFormat="1" applyFont="1" applyBorder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10" fontId="2" fillId="0" borderId="58" xfId="0" applyNumberFormat="1" applyFont="1" applyBorder="1" applyAlignment="1">
      <alignment horizontal="center" vertical="center"/>
    </xf>
    <xf numFmtId="39" fontId="2" fillId="0" borderId="58" xfId="0" applyNumberFormat="1" applyFont="1" applyBorder="1" applyAlignment="1">
      <alignment horizontal="center" vertical="center"/>
    </xf>
    <xf numFmtId="9" fontId="2" fillId="0" borderId="43" xfId="0" applyNumberFormat="1" applyFont="1" applyBorder="1" applyAlignment="1">
      <alignment horizontal="center" vertical="center"/>
    </xf>
    <xf numFmtId="10" fontId="2" fillId="0" borderId="64" xfId="0" applyNumberFormat="1" applyFont="1" applyBorder="1" applyAlignment="1">
      <alignment horizontal="center" vertical="center"/>
    </xf>
    <xf numFmtId="10" fontId="2" fillId="0" borderId="43" xfId="0" applyNumberFormat="1" applyFont="1" applyBorder="1" applyAlignment="1">
      <alignment horizontal="center" vertical="center"/>
    </xf>
    <xf numFmtId="39" fontId="2" fillId="0" borderId="64" xfId="0" applyNumberFormat="1" applyFont="1" applyBorder="1" applyAlignment="1">
      <alignment horizontal="center" vertical="center"/>
    </xf>
    <xf numFmtId="39" fontId="1" fillId="0" borderId="0" xfId="0" applyNumberFormat="1" applyFont="1"/>
    <xf numFmtId="0" fontId="2" fillId="2" borderId="55" xfId="0" applyFont="1" applyFill="1" applyBorder="1" applyAlignment="1">
      <alignment horizontal="center" vertical="center"/>
    </xf>
    <xf numFmtId="0" fontId="13" fillId="8" borderId="68" xfId="0" applyFont="1" applyFill="1" applyBorder="1" applyAlignment="1">
      <alignment horizontal="center" vertical="center"/>
    </xf>
    <xf numFmtId="168" fontId="2" fillId="8" borderId="42" xfId="0" applyNumberFormat="1" applyFont="1" applyFill="1" applyBorder="1" applyAlignment="1">
      <alignment vertical="center"/>
    </xf>
    <xf numFmtId="10" fontId="2" fillId="8" borderId="58" xfId="0" applyNumberFormat="1" applyFont="1" applyFill="1" applyBorder="1" applyAlignment="1">
      <alignment horizontal="center" vertical="center"/>
    </xf>
    <xf numFmtId="0" fontId="13" fillId="8" borderId="57" xfId="0" applyFont="1" applyFill="1" applyBorder="1" applyAlignment="1">
      <alignment horizontal="center" vertical="center"/>
    </xf>
    <xf numFmtId="10" fontId="2" fillId="8" borderId="43" xfId="0" applyNumberFormat="1" applyFont="1" applyFill="1" applyBorder="1" applyAlignment="1">
      <alignment horizontal="center" vertical="center"/>
    </xf>
    <xf numFmtId="39" fontId="2" fillId="8" borderId="58" xfId="0" applyNumberFormat="1" applyFont="1" applyFill="1" applyBorder="1" applyAlignment="1">
      <alignment horizontal="center" vertical="center"/>
    </xf>
    <xf numFmtId="164" fontId="0" fillId="0" borderId="0" xfId="0" applyNumberFormat="1" applyFont="1" applyAlignment="1"/>
    <xf numFmtId="0" fontId="0" fillId="0" borderId="0" xfId="0" applyFont="1" applyAlignment="1"/>
    <xf numFmtId="49" fontId="8" fillId="3" borderId="24" xfId="0" applyNumberFormat="1" applyFont="1" applyFill="1" applyBorder="1" applyAlignment="1">
      <alignment horizontal="center" vertical="center"/>
    </xf>
    <xf numFmtId="167" fontId="8" fillId="3" borderId="44" xfId="0" applyNumberFormat="1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4" fontId="0" fillId="3" borderId="20" xfId="0" applyNumberFormat="1" applyFont="1" applyFill="1" applyBorder="1" applyAlignment="1">
      <alignment horizontal="right" vertical="center" wrapText="1"/>
    </xf>
    <xf numFmtId="2" fontId="1" fillId="3" borderId="20" xfId="0" applyNumberFormat="1" applyFont="1" applyFill="1" applyBorder="1" applyAlignment="1">
      <alignment vertical="center"/>
    </xf>
    <xf numFmtId="44" fontId="1" fillId="3" borderId="20" xfId="1" applyFont="1" applyFill="1" applyBorder="1" applyAlignment="1">
      <alignment vertical="center" wrapText="1"/>
    </xf>
    <xf numFmtId="0" fontId="2" fillId="4" borderId="37" xfId="0" applyFont="1" applyFill="1" applyBorder="1" applyAlignment="1">
      <alignment horizontal="right" vertical="center" wrapText="1"/>
    </xf>
    <xf numFmtId="0" fontId="5" fillId="0" borderId="38" xfId="0" applyFont="1" applyBorder="1"/>
    <xf numFmtId="0" fontId="5" fillId="0" borderId="39" xfId="0" applyFont="1" applyBorder="1"/>
    <xf numFmtId="0" fontId="2" fillId="4" borderId="15" xfId="0" applyFont="1" applyFill="1" applyBorder="1" applyAlignment="1">
      <alignment horizontal="right" vertical="center"/>
    </xf>
    <xf numFmtId="0" fontId="5" fillId="0" borderId="16" xfId="0" applyFont="1" applyBorder="1"/>
    <xf numFmtId="0" fontId="5" fillId="0" borderId="17" xfId="0" applyFont="1" applyBorder="1"/>
    <xf numFmtId="0" fontId="2" fillId="4" borderId="23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5" fillId="0" borderId="24" xfId="0" applyFont="1" applyBorder="1"/>
    <xf numFmtId="0" fontId="2" fillId="4" borderId="27" xfId="0" applyFont="1" applyFill="1" applyBorder="1" applyAlignment="1">
      <alignment horizontal="right" vertical="center" wrapText="1"/>
    </xf>
    <xf numFmtId="0" fontId="5" fillId="0" borderId="1" xfId="0" applyFont="1" applyBorder="1"/>
    <xf numFmtId="0" fontId="5" fillId="0" borderId="28" xfId="0" applyFont="1" applyBorder="1"/>
    <xf numFmtId="0" fontId="2" fillId="4" borderId="15" xfId="0" applyFont="1" applyFill="1" applyBorder="1" applyAlignment="1">
      <alignment horizontal="right" vertical="center" wrapText="1"/>
    </xf>
    <xf numFmtId="0" fontId="11" fillId="5" borderId="45" xfId="0" applyFont="1" applyFill="1" applyBorder="1" applyAlignment="1">
      <alignment horizontal="center" vertical="center"/>
    </xf>
    <xf numFmtId="0" fontId="5" fillId="0" borderId="46" xfId="0" applyFont="1" applyBorder="1"/>
    <xf numFmtId="0" fontId="5" fillId="0" borderId="47" xfId="0" applyFont="1" applyBorder="1"/>
    <xf numFmtId="0" fontId="2" fillId="6" borderId="48" xfId="0" applyFont="1" applyFill="1" applyBorder="1" applyAlignment="1">
      <alignment horizontal="right" vertical="center" wrapText="1"/>
    </xf>
    <xf numFmtId="0" fontId="5" fillId="0" borderId="49" xfId="0" applyFont="1" applyBorder="1"/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8" xfId="0" applyFont="1" applyBorder="1"/>
    <xf numFmtId="0" fontId="2" fillId="2" borderId="3" xfId="0" applyFont="1" applyFill="1" applyBorder="1" applyAlignment="1">
      <alignment horizontal="center" vertical="center"/>
    </xf>
    <xf numFmtId="0" fontId="5" fillId="0" borderId="9" xfId="0" applyFont="1" applyBorder="1"/>
    <xf numFmtId="0" fontId="2" fillId="2" borderId="4" xfId="0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164" fontId="2" fillId="0" borderId="63" xfId="0" applyNumberFormat="1" applyFont="1" applyBorder="1" applyAlignment="1">
      <alignment horizontal="center" vertical="center"/>
    </xf>
    <xf numFmtId="0" fontId="5" fillId="0" borderId="67" xfId="0" applyFont="1" applyBorder="1"/>
    <xf numFmtId="0" fontId="2" fillId="4" borderId="60" xfId="0" applyFont="1" applyFill="1" applyBorder="1" applyAlignment="1">
      <alignment horizontal="left" vertical="center"/>
    </xf>
    <xf numFmtId="0" fontId="5" fillId="0" borderId="60" xfId="0" applyFont="1" applyBorder="1"/>
    <xf numFmtId="0" fontId="2" fillId="4" borderId="48" xfId="0" applyFont="1" applyFill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5" fillId="0" borderId="70" xfId="0" applyFont="1" applyBorder="1"/>
    <xf numFmtId="0" fontId="2" fillId="0" borderId="71" xfId="0" applyFont="1" applyBorder="1" applyAlignment="1">
      <alignment horizontal="center" vertical="center"/>
    </xf>
    <xf numFmtId="0" fontId="5" fillId="0" borderId="72" xfId="0" applyFont="1" applyBorder="1"/>
    <xf numFmtId="0" fontId="12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0</xdr:row>
      <xdr:rowOff>66675</xdr:rowOff>
    </xdr:from>
    <xdr:ext cx="1095375" cy="933450"/>
    <xdr:pic>
      <xdr:nvPicPr>
        <xdr:cNvPr id="2" name="image2.png" descr="Descrição: Brasão de Porto de Moz - 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876300</xdr:colOff>
      <xdr:row>0</xdr:row>
      <xdr:rowOff>66675</xdr:rowOff>
    </xdr:from>
    <xdr:ext cx="1571625" cy="714375"/>
    <xdr:pic>
      <xdr:nvPicPr>
        <xdr:cNvPr id="3" name="image1.png" descr="C:\Users\My\Desktop\IMG-20161223-WA0004.jp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0</xdr:rowOff>
    </xdr:from>
    <xdr:ext cx="933450" cy="685800"/>
    <xdr:pic>
      <xdr:nvPicPr>
        <xdr:cNvPr id="2" name="image2.png" descr="Descrição: Brasão de Porto de Moz - P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390525</xdr:colOff>
      <xdr:row>0</xdr:row>
      <xdr:rowOff>0</xdr:rowOff>
    </xdr:from>
    <xdr:ext cx="1085850" cy="581025"/>
    <xdr:pic>
      <xdr:nvPicPr>
        <xdr:cNvPr id="3" name="image1.png" descr="C:\Users\My\Desktop\IMG-20161223-WA0004.jpg" title="Image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87"/>
  <sheetViews>
    <sheetView tabSelected="1" workbookViewId="0">
      <selection activeCell="C11" sqref="C11:C12"/>
    </sheetView>
  </sheetViews>
  <sheetFormatPr defaultColWidth="14.42578125" defaultRowHeight="15" customHeight="1" x14ac:dyDescent="0.2"/>
  <cols>
    <col min="1" max="1" width="15" customWidth="1"/>
    <col min="2" max="2" width="6.5703125" customWidth="1"/>
    <col min="3" max="3" width="71.85546875" customWidth="1"/>
    <col min="4" max="4" width="11" customWidth="1"/>
    <col min="5" max="5" width="9.42578125" customWidth="1"/>
    <col min="6" max="6" width="15.140625" customWidth="1"/>
    <col min="7" max="7" width="16.28515625" customWidth="1"/>
    <col min="8" max="8" width="20.7109375" customWidth="1"/>
    <col min="9" max="9" width="14.140625" bestFit="1" customWidth="1"/>
    <col min="10" max="10" width="11.42578125" hidden="1" customWidth="1"/>
    <col min="11" max="11" width="13.140625" hidden="1" customWidth="1"/>
    <col min="12" max="15" width="11.42578125" hidden="1" customWidth="1"/>
    <col min="16" max="16" width="2.85546875" customWidth="1"/>
    <col min="17" max="17" width="7.5703125" customWidth="1"/>
    <col min="18" max="18" width="11.140625" customWidth="1"/>
    <col min="19" max="19" width="10.85546875" customWidth="1"/>
    <col min="20" max="21" width="7.42578125" customWidth="1"/>
    <col min="22" max="22" width="14.7109375" customWidth="1"/>
    <col min="23" max="23" width="12.7109375" customWidth="1"/>
    <col min="24" max="24" width="8.28515625" customWidth="1"/>
    <col min="25" max="32" width="8.7109375" customWidth="1"/>
  </cols>
  <sheetData>
    <row r="1" spans="1:32" ht="6.75" customHeight="1" x14ac:dyDescent="0.2">
      <c r="F1" s="1"/>
    </row>
    <row r="2" spans="1:32" ht="16.5" customHeight="1" x14ac:dyDescent="0.2">
      <c r="A2" s="171" t="s">
        <v>0</v>
      </c>
      <c r="B2" s="150"/>
      <c r="C2" s="150"/>
      <c r="D2" s="150"/>
      <c r="E2" s="150"/>
      <c r="F2" s="150"/>
      <c r="G2" s="150"/>
      <c r="H2" s="150"/>
    </row>
    <row r="3" spans="1:32" ht="20.25" customHeight="1" x14ac:dyDescent="0.2">
      <c r="A3" s="171" t="s">
        <v>1</v>
      </c>
      <c r="B3" s="150"/>
      <c r="C3" s="150"/>
      <c r="D3" s="150"/>
      <c r="E3" s="150"/>
      <c r="F3" s="150"/>
      <c r="G3" s="150"/>
      <c r="H3" s="150"/>
    </row>
    <row r="4" spans="1:32" ht="23.25" customHeight="1" x14ac:dyDescent="0.2">
      <c r="A4" s="171" t="s">
        <v>2</v>
      </c>
      <c r="B4" s="150"/>
      <c r="C4" s="150"/>
      <c r="D4" s="150"/>
      <c r="E4" s="150"/>
      <c r="F4" s="150"/>
      <c r="G4" s="150"/>
      <c r="H4" s="150"/>
    </row>
    <row r="5" spans="1:32" ht="21" customHeight="1" x14ac:dyDescent="0.2">
      <c r="B5" s="171"/>
      <c r="C5" s="150"/>
      <c r="D5" s="150"/>
      <c r="E5" s="150"/>
      <c r="F5" s="150"/>
      <c r="G5" s="150"/>
      <c r="H5" s="150"/>
    </row>
    <row r="6" spans="1:32" ht="12.75" x14ac:dyDescent="0.2">
      <c r="A6" s="172" t="s">
        <v>101</v>
      </c>
      <c r="B6" s="150"/>
      <c r="C6" s="150"/>
      <c r="D6" s="150"/>
      <c r="E6" s="150"/>
      <c r="F6" s="150"/>
      <c r="G6" s="150"/>
      <c r="H6" s="150"/>
    </row>
    <row r="7" spans="1:32" ht="12.75" x14ac:dyDescent="0.2">
      <c r="A7" s="161" t="s">
        <v>97</v>
      </c>
      <c r="B7" s="150"/>
      <c r="C7" s="150"/>
      <c r="D7" s="150"/>
      <c r="E7" s="150"/>
      <c r="F7" s="150"/>
      <c r="G7" s="150"/>
      <c r="H7" s="150"/>
    </row>
    <row r="8" spans="1:32" ht="15.75" x14ac:dyDescent="0.2">
      <c r="A8" s="162" t="s">
        <v>89</v>
      </c>
      <c r="B8" s="150"/>
      <c r="C8" s="150"/>
      <c r="D8" s="150"/>
      <c r="E8" s="150"/>
      <c r="F8" s="150"/>
      <c r="G8" s="150"/>
      <c r="H8" s="150"/>
    </row>
    <row r="9" spans="1:32" ht="12.75" customHeight="1" x14ac:dyDescent="0.2">
      <c r="A9" s="163" t="s">
        <v>3</v>
      </c>
      <c r="B9" s="150"/>
      <c r="C9" s="150"/>
      <c r="D9" s="150"/>
      <c r="E9" s="150"/>
      <c r="F9" s="150"/>
      <c r="G9" s="150"/>
      <c r="H9" s="150"/>
      <c r="I9" s="2"/>
      <c r="J9" s="2"/>
      <c r="K9" s="2"/>
      <c r="L9" s="2"/>
      <c r="V9" s="3" t="s">
        <v>4</v>
      </c>
      <c r="W9" s="3">
        <v>1.2</v>
      </c>
    </row>
    <row r="10" spans="1:32" ht="9" customHeight="1" x14ac:dyDescent="0.2">
      <c r="A10" s="153"/>
      <c r="B10" s="153"/>
      <c r="C10" s="153"/>
      <c r="D10" s="153"/>
      <c r="E10" s="153"/>
      <c r="F10" s="153"/>
      <c r="G10" s="153"/>
      <c r="H10" s="153"/>
      <c r="I10" s="2"/>
      <c r="J10" s="2"/>
      <c r="K10" s="2"/>
      <c r="L10" s="2"/>
    </row>
    <row r="11" spans="1:32" ht="21" customHeight="1" x14ac:dyDescent="0.2">
      <c r="A11" s="164" t="s">
        <v>5</v>
      </c>
      <c r="B11" s="166" t="s">
        <v>6</v>
      </c>
      <c r="C11" s="166" t="s">
        <v>7</v>
      </c>
      <c r="D11" s="166" t="s">
        <v>8</v>
      </c>
      <c r="E11" s="166" t="s">
        <v>9</v>
      </c>
      <c r="F11" s="168" t="s">
        <v>10</v>
      </c>
      <c r="G11" s="169"/>
      <c r="H11" s="170"/>
      <c r="I11" s="1"/>
      <c r="J11" s="4"/>
      <c r="K11" s="5"/>
      <c r="L11" s="5"/>
      <c r="M11" s="5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2" ht="37.5" customHeight="1" x14ac:dyDescent="0.2">
      <c r="A12" s="165"/>
      <c r="B12" s="167"/>
      <c r="C12" s="167"/>
      <c r="D12" s="167"/>
      <c r="E12" s="167"/>
      <c r="F12" s="7" t="s">
        <v>11</v>
      </c>
      <c r="G12" s="7" t="s">
        <v>12</v>
      </c>
      <c r="H12" s="8" t="s">
        <v>13</v>
      </c>
      <c r="I12" s="9"/>
      <c r="J12" s="9"/>
      <c r="K12" s="9"/>
      <c r="L12" s="1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2" ht="7.5" customHeight="1" x14ac:dyDescent="0.25">
      <c r="A13" s="11"/>
      <c r="B13" s="12"/>
      <c r="C13" s="12"/>
      <c r="D13" s="12"/>
      <c r="E13" s="12"/>
      <c r="F13" s="12"/>
      <c r="G13" s="12"/>
      <c r="H13" s="13"/>
      <c r="I13" s="9"/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2" ht="18" customHeight="1" x14ac:dyDescent="0.2">
      <c r="A14" s="14" t="s">
        <v>14</v>
      </c>
      <c r="B14" s="15">
        <v>1</v>
      </c>
      <c r="C14" s="15" t="s">
        <v>15</v>
      </c>
      <c r="D14" s="146" t="s">
        <v>16</v>
      </c>
      <c r="E14" s="147"/>
      <c r="F14" s="147"/>
      <c r="G14" s="148"/>
      <c r="H14" s="16">
        <f>SUM(H15:H24)</f>
        <v>28428.44</v>
      </c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20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x14ac:dyDescent="0.2">
      <c r="A15" s="21" t="s">
        <v>17</v>
      </c>
      <c r="B15" s="22" t="s">
        <v>18</v>
      </c>
      <c r="C15" s="22" t="s">
        <v>19</v>
      </c>
      <c r="D15" s="22" t="s">
        <v>20</v>
      </c>
      <c r="E15" s="23">
        <v>2.25</v>
      </c>
      <c r="F15" s="24">
        <v>174.57</v>
      </c>
      <c r="G15" s="25">
        <f t="shared" ref="G15:G24" si="0">ROUND((F15*$W$9),2)</f>
        <v>209.48</v>
      </c>
      <c r="H15" s="26">
        <f>ROUND((G15*E15),2)</f>
        <v>471.33</v>
      </c>
      <c r="I15" s="2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20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12.75" customHeight="1" x14ac:dyDescent="0.2">
      <c r="A16" s="22">
        <v>10009</v>
      </c>
      <c r="B16" s="28">
        <v>44228</v>
      </c>
      <c r="C16" s="29" t="s">
        <v>21</v>
      </c>
      <c r="D16" s="22" t="s">
        <v>22</v>
      </c>
      <c r="E16" s="30">
        <v>234</v>
      </c>
      <c r="F16" s="24">
        <v>4.5999999999999996</v>
      </c>
      <c r="G16" s="36">
        <f t="shared" si="0"/>
        <v>5.52</v>
      </c>
      <c r="H16" s="33">
        <f t="shared" ref="H16:H24" si="1">ROUND((G16*E16),2)</f>
        <v>1291.68</v>
      </c>
      <c r="I16" s="142"/>
      <c r="J16" s="17"/>
      <c r="K16" s="17"/>
      <c r="L16" s="17"/>
      <c r="M16" s="17"/>
      <c r="N16" s="17"/>
      <c r="O16" s="17"/>
      <c r="P16" s="17"/>
      <c r="Q16" s="18"/>
      <c r="R16" s="31"/>
      <c r="S16" s="31"/>
      <c r="T16" s="31"/>
      <c r="U16" s="31"/>
      <c r="V16" s="45">
        <f>47+(((1.65*0.45)*20)*1.1)</f>
        <v>63.334999999999994</v>
      </c>
      <c r="W16" s="20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14.25" x14ac:dyDescent="0.2">
      <c r="A17" s="22" t="s">
        <v>23</v>
      </c>
      <c r="B17" s="28">
        <v>44256</v>
      </c>
      <c r="C17" s="32" t="s">
        <v>24</v>
      </c>
      <c r="D17" s="22" t="s">
        <v>25</v>
      </c>
      <c r="E17" s="30">
        <v>1</v>
      </c>
      <c r="F17" s="33">
        <v>10000</v>
      </c>
      <c r="G17" s="36">
        <f t="shared" si="0"/>
        <v>12000</v>
      </c>
      <c r="H17" s="33">
        <f t="shared" si="1"/>
        <v>12000</v>
      </c>
      <c r="I17" s="27"/>
      <c r="J17" s="17"/>
      <c r="K17" s="17"/>
      <c r="L17" s="17"/>
      <c r="M17" s="17"/>
      <c r="N17" s="17"/>
      <c r="O17" s="17"/>
      <c r="P17" s="17"/>
      <c r="Q17" s="31"/>
      <c r="R17" s="18"/>
      <c r="S17" s="18"/>
      <c r="T17" s="18"/>
      <c r="U17" s="18"/>
      <c r="V17" s="19"/>
      <c r="W17" s="20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12.75" customHeight="1" x14ac:dyDescent="0.2">
      <c r="A18" s="34">
        <v>20756</v>
      </c>
      <c r="B18" s="28">
        <v>44287</v>
      </c>
      <c r="C18" s="34" t="s">
        <v>26</v>
      </c>
      <c r="D18" s="29" t="s">
        <v>27</v>
      </c>
      <c r="E18" s="32">
        <f>44.85*0.12</f>
        <v>5.3819999999999997</v>
      </c>
      <c r="F18" s="33">
        <v>482.08</v>
      </c>
      <c r="G18" s="36">
        <f t="shared" si="0"/>
        <v>578.5</v>
      </c>
      <c r="H18" s="33">
        <f t="shared" si="1"/>
        <v>3113.49</v>
      </c>
      <c r="I18" s="27"/>
      <c r="J18" s="17"/>
      <c r="K18" s="17"/>
      <c r="L18" s="17"/>
      <c r="M18" s="17"/>
      <c r="N18" s="17"/>
      <c r="O18" s="17"/>
      <c r="P18" s="17"/>
      <c r="Q18" s="31"/>
      <c r="R18" s="18"/>
      <c r="S18" s="18"/>
      <c r="T18" s="18"/>
      <c r="U18" s="18"/>
      <c r="V18" s="19"/>
      <c r="W18" s="20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14.25" x14ac:dyDescent="0.2">
      <c r="A19" s="35">
        <v>20021</v>
      </c>
      <c r="B19" s="28">
        <v>44317</v>
      </c>
      <c r="C19" s="34" t="s">
        <v>28</v>
      </c>
      <c r="D19" s="29" t="s">
        <v>22</v>
      </c>
      <c r="E19" s="30">
        <v>171</v>
      </c>
      <c r="F19" s="36">
        <v>5.42</v>
      </c>
      <c r="G19" s="36">
        <f t="shared" si="0"/>
        <v>6.5</v>
      </c>
      <c r="H19" s="33">
        <f t="shared" si="1"/>
        <v>1111.5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ht="14.25" x14ac:dyDescent="0.2">
      <c r="A20" s="34">
        <v>20737</v>
      </c>
      <c r="B20" s="28">
        <v>44348</v>
      </c>
      <c r="C20" s="34" t="s">
        <v>29</v>
      </c>
      <c r="D20" s="29" t="s">
        <v>22</v>
      </c>
      <c r="E20" s="30">
        <v>171</v>
      </c>
      <c r="F20" s="33">
        <v>3.2</v>
      </c>
      <c r="G20" s="36">
        <f t="shared" si="0"/>
        <v>3.84</v>
      </c>
      <c r="H20" s="33">
        <f t="shared" si="1"/>
        <v>656.64</v>
      </c>
      <c r="I20" s="2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20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14.25" x14ac:dyDescent="0.2">
      <c r="A21" s="34">
        <v>20171</v>
      </c>
      <c r="B21" s="28">
        <v>44378</v>
      </c>
      <c r="C21" s="32" t="s">
        <v>30</v>
      </c>
      <c r="D21" s="29" t="s">
        <v>27</v>
      </c>
      <c r="E21" s="30">
        <f>E18</f>
        <v>5.3819999999999997</v>
      </c>
      <c r="F21" s="33">
        <v>22.48</v>
      </c>
      <c r="G21" s="36">
        <f t="shared" si="0"/>
        <v>26.98</v>
      </c>
      <c r="H21" s="33">
        <f t="shared" si="1"/>
        <v>145.21</v>
      </c>
      <c r="I21" s="2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20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14.25" x14ac:dyDescent="0.2">
      <c r="A22" s="34">
        <v>20014</v>
      </c>
      <c r="B22" s="28">
        <v>44409</v>
      </c>
      <c r="C22" s="32" t="s">
        <v>31</v>
      </c>
      <c r="D22" s="29" t="s">
        <v>22</v>
      </c>
      <c r="E22" s="30">
        <f>E44</f>
        <v>15.8</v>
      </c>
      <c r="F22" s="33">
        <v>5.2</v>
      </c>
      <c r="G22" s="36">
        <f t="shared" si="0"/>
        <v>6.24</v>
      </c>
      <c r="H22" s="33">
        <f t="shared" si="1"/>
        <v>98.59</v>
      </c>
      <c r="I22" s="2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20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4.25" x14ac:dyDescent="0.2">
      <c r="A23" s="39" t="s">
        <v>32</v>
      </c>
      <c r="B23" s="28">
        <v>44440</v>
      </c>
      <c r="C23" s="35" t="s">
        <v>33</v>
      </c>
      <c r="D23" s="22" t="s">
        <v>25</v>
      </c>
      <c r="E23" s="23">
        <v>2</v>
      </c>
      <c r="F23" s="40">
        <v>1475</v>
      </c>
      <c r="G23" s="36">
        <f t="shared" si="0"/>
        <v>1770</v>
      </c>
      <c r="H23" s="33">
        <f t="shared" si="1"/>
        <v>3540</v>
      </c>
      <c r="I23" s="2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20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ht="14.25" x14ac:dyDescent="0.2">
      <c r="A24" s="39" t="s">
        <v>34</v>
      </c>
      <c r="B24" s="28">
        <v>44470</v>
      </c>
      <c r="C24" s="35" t="s">
        <v>35</v>
      </c>
      <c r="D24" s="22" t="s">
        <v>25</v>
      </c>
      <c r="E24" s="23">
        <v>1</v>
      </c>
      <c r="F24" s="40">
        <v>5000</v>
      </c>
      <c r="G24" s="36">
        <f t="shared" si="0"/>
        <v>6000</v>
      </c>
      <c r="H24" s="33">
        <f t="shared" si="1"/>
        <v>6000</v>
      </c>
      <c r="I24" s="2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20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ht="15.75" x14ac:dyDescent="0.2">
      <c r="A25" s="41"/>
      <c r="B25" s="42">
        <v>2</v>
      </c>
      <c r="C25" s="42" t="s">
        <v>36</v>
      </c>
      <c r="D25" s="149" t="s">
        <v>16</v>
      </c>
      <c r="E25" s="150"/>
      <c r="F25" s="150"/>
      <c r="G25" s="151"/>
      <c r="H25" s="43">
        <f>SUM(H26:H32)</f>
        <v>305017.40939999995</v>
      </c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20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ht="28.5" x14ac:dyDescent="0.2">
      <c r="A26" s="22">
        <v>95956</v>
      </c>
      <c r="B26" s="44">
        <v>44198</v>
      </c>
      <c r="C26" s="29" t="s">
        <v>37</v>
      </c>
      <c r="D26" s="22" t="s">
        <v>27</v>
      </c>
      <c r="E26" s="45">
        <f>46+(((1.3*0.6*0.45)*20))</f>
        <v>53.02</v>
      </c>
      <c r="F26" s="25">
        <v>2350.34</v>
      </c>
      <c r="G26" s="25">
        <f t="shared" ref="G26:G31" si="2">ROUND((F26*$W$9),2)</f>
        <v>2820.41</v>
      </c>
      <c r="H26" s="37">
        <f t="shared" ref="H26:H31" si="3">(G26*E26)</f>
        <v>149538.13819999999</v>
      </c>
      <c r="I26" s="27"/>
      <c r="J26" s="17"/>
      <c r="K26" s="17"/>
      <c r="L26" s="17"/>
      <c r="M26" s="17"/>
      <c r="N26" s="17"/>
      <c r="O26" s="17"/>
      <c r="P26" s="17"/>
      <c r="R26" s="18"/>
      <c r="S26" s="18"/>
      <c r="T26" s="18"/>
      <c r="U26" s="18"/>
      <c r="V26" s="19"/>
      <c r="W26" s="20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4.25" x14ac:dyDescent="0.2">
      <c r="A27" s="35">
        <v>92494</v>
      </c>
      <c r="B27" s="44">
        <v>44229</v>
      </c>
      <c r="C27" s="32" t="s">
        <v>38</v>
      </c>
      <c r="D27" s="22" t="s">
        <v>22</v>
      </c>
      <c r="E27" s="45">
        <v>234</v>
      </c>
      <c r="F27" s="36">
        <v>41.29</v>
      </c>
      <c r="G27" s="36">
        <f t="shared" si="2"/>
        <v>49.55</v>
      </c>
      <c r="H27" s="37">
        <f t="shared" si="3"/>
        <v>11594.699999999999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ht="14.25" x14ac:dyDescent="0.2">
      <c r="A28" s="35">
        <v>71361</v>
      </c>
      <c r="B28" s="44">
        <v>44257</v>
      </c>
      <c r="C28" s="34" t="s">
        <v>39</v>
      </c>
      <c r="D28" s="46" t="s">
        <v>22</v>
      </c>
      <c r="E28" s="45">
        <v>234</v>
      </c>
      <c r="F28" s="36">
        <v>276.48</v>
      </c>
      <c r="G28" s="36">
        <f t="shared" si="2"/>
        <v>331.78</v>
      </c>
      <c r="H28" s="37">
        <f t="shared" si="3"/>
        <v>77636.51999999999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133" customFormat="1" ht="28.5" x14ac:dyDescent="0.2">
      <c r="A29" s="46">
        <v>100657</v>
      </c>
      <c r="B29" s="44" t="s">
        <v>96</v>
      </c>
      <c r="C29" s="34" t="s">
        <v>95</v>
      </c>
      <c r="D29" s="46" t="s">
        <v>40</v>
      </c>
      <c r="E29" s="46">
        <v>240</v>
      </c>
      <c r="F29" s="36">
        <v>87.61</v>
      </c>
      <c r="G29" s="36">
        <f t="shared" ref="G29" si="4">ROUND((F29*$W$9),2)</f>
        <v>105.13</v>
      </c>
      <c r="H29" s="37">
        <f t="shared" ref="H29" si="5">(G29*E29)</f>
        <v>25231.199999999997</v>
      </c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</row>
    <row r="30" spans="1:32" ht="28.5" x14ac:dyDescent="0.2">
      <c r="A30" s="35">
        <v>95601</v>
      </c>
      <c r="B30" s="44">
        <v>44318</v>
      </c>
      <c r="C30" s="32" t="s">
        <v>41</v>
      </c>
      <c r="D30" s="45" t="s">
        <v>42</v>
      </c>
      <c r="E30" s="45">
        <v>60</v>
      </c>
      <c r="F30" s="36">
        <v>11.97</v>
      </c>
      <c r="G30" s="36">
        <f t="shared" si="2"/>
        <v>14.36</v>
      </c>
      <c r="H30" s="37">
        <f t="shared" si="3"/>
        <v>861.59999999999991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ht="28.5" x14ac:dyDescent="0.2">
      <c r="A31" s="39" t="s">
        <v>43</v>
      </c>
      <c r="B31" s="28">
        <v>44349</v>
      </c>
      <c r="C31" s="34" t="s">
        <v>44</v>
      </c>
      <c r="D31" s="29" t="s">
        <v>27</v>
      </c>
      <c r="E31" s="23">
        <v>9.0399999999999991</v>
      </c>
      <c r="F31" s="40">
        <v>2008.98</v>
      </c>
      <c r="G31" s="36">
        <f t="shared" si="2"/>
        <v>2410.7800000000002</v>
      </c>
      <c r="H31" s="37">
        <f t="shared" si="3"/>
        <v>21793.4512</v>
      </c>
      <c r="I31" s="2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20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133" customFormat="1" ht="28.5" x14ac:dyDescent="0.2">
      <c r="A32" s="134" t="s">
        <v>91</v>
      </c>
      <c r="B32" s="135" t="s">
        <v>92</v>
      </c>
      <c r="C32" s="136" t="s">
        <v>93</v>
      </c>
      <c r="D32" s="137" t="s">
        <v>94</v>
      </c>
      <c r="E32" s="23">
        <v>90</v>
      </c>
      <c r="F32" s="138">
        <v>170.02</v>
      </c>
      <c r="G32" s="36">
        <f t="shared" ref="G32" si="6">ROUND((F32*$W$9),2)</f>
        <v>204.02</v>
      </c>
      <c r="H32" s="37">
        <f t="shared" ref="H32" si="7">(G32*E32)</f>
        <v>18361.8</v>
      </c>
      <c r="I32" s="27"/>
      <c r="J32" s="27"/>
      <c r="K32" s="27"/>
      <c r="L32" s="27"/>
      <c r="M32" s="27"/>
      <c r="N32" s="27"/>
      <c r="O32" s="27"/>
      <c r="P32" s="27"/>
      <c r="Q32" s="139"/>
      <c r="R32" s="139"/>
      <c r="S32" s="139"/>
      <c r="T32" s="139"/>
      <c r="U32" s="139"/>
      <c r="V32" s="140"/>
      <c r="W32" s="141"/>
      <c r="X32" s="139"/>
      <c r="Y32" s="139"/>
      <c r="Z32" s="139"/>
      <c r="AA32" s="139"/>
      <c r="AB32" s="139"/>
      <c r="AC32" s="139"/>
      <c r="AD32" s="139"/>
      <c r="AE32" s="139"/>
      <c r="AF32" s="139"/>
    </row>
    <row r="33" spans="1:32" ht="16.5" thickBot="1" x14ac:dyDescent="0.25">
      <c r="A33" s="47"/>
      <c r="B33" s="48">
        <v>3</v>
      </c>
      <c r="C33" s="48" t="s">
        <v>45</v>
      </c>
      <c r="D33" s="152" t="s">
        <v>16</v>
      </c>
      <c r="E33" s="153"/>
      <c r="F33" s="153"/>
      <c r="G33" s="154"/>
      <c r="H33" s="49">
        <f>SUM(H34:H35)</f>
        <v>59346</v>
      </c>
    </row>
    <row r="34" spans="1:32" ht="14.25" x14ac:dyDescent="0.2">
      <c r="A34" s="50">
        <v>20677</v>
      </c>
      <c r="B34" s="51">
        <v>44199</v>
      </c>
      <c r="C34" s="52" t="s">
        <v>46</v>
      </c>
      <c r="D34" s="22" t="s">
        <v>22</v>
      </c>
      <c r="E34" s="30">
        <v>1050</v>
      </c>
      <c r="F34" s="36">
        <v>5.45</v>
      </c>
      <c r="G34" s="53">
        <f t="shared" ref="G34:G35" si="8">ROUND((F34*$W$9),2)</f>
        <v>6.54</v>
      </c>
      <c r="H34" s="54">
        <f t="shared" ref="H34:H35" si="9">(G34*E34)</f>
        <v>6867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ht="14.25" x14ac:dyDescent="0.2">
      <c r="A35" s="55">
        <v>151284</v>
      </c>
      <c r="B35" s="51">
        <v>44230</v>
      </c>
      <c r="C35" s="34" t="s">
        <v>47</v>
      </c>
      <c r="D35" s="22" t="s">
        <v>22</v>
      </c>
      <c r="E35" s="30">
        <v>1050</v>
      </c>
      <c r="F35" s="36">
        <v>41.65</v>
      </c>
      <c r="G35" s="70">
        <f t="shared" si="8"/>
        <v>49.98</v>
      </c>
      <c r="H35" s="54">
        <f t="shared" si="9"/>
        <v>52479</v>
      </c>
      <c r="I35" s="38"/>
      <c r="J35" s="38"/>
      <c r="K35" s="38"/>
      <c r="L35" s="38"/>
      <c r="M35" s="38"/>
      <c r="N35" s="38"/>
      <c r="O35" s="38"/>
      <c r="P35" s="38"/>
      <c r="Q35" s="38"/>
      <c r="R35" s="5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ht="15.75" x14ac:dyDescent="0.2">
      <c r="A36" s="57"/>
      <c r="B36" s="58">
        <v>4</v>
      </c>
      <c r="C36" s="58" t="s">
        <v>48</v>
      </c>
      <c r="D36" s="155" t="s">
        <v>16</v>
      </c>
      <c r="E36" s="147"/>
      <c r="F36" s="147"/>
      <c r="G36" s="148"/>
      <c r="H36" s="59">
        <f>SUM(H37:H40)</f>
        <v>33106.568599999999</v>
      </c>
    </row>
    <row r="37" spans="1:32" ht="14.25" x14ac:dyDescent="0.2">
      <c r="A37" s="22">
        <v>87680</v>
      </c>
      <c r="B37" s="44">
        <v>44200</v>
      </c>
      <c r="C37" s="60" t="s">
        <v>49</v>
      </c>
      <c r="D37" s="22" t="s">
        <v>22</v>
      </c>
      <c r="E37" s="45">
        <v>148.93</v>
      </c>
      <c r="F37" s="25">
        <v>36.869999999999997</v>
      </c>
      <c r="G37" s="25">
        <f t="shared" ref="G37:G40" si="10">ROUND((F37*$W$9),2)</f>
        <v>44.24</v>
      </c>
      <c r="H37" s="37">
        <f t="shared" ref="H37:H40" si="11">(G37*E37)</f>
        <v>6588.6632000000009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14.25" x14ac:dyDescent="0.2">
      <c r="A38" s="22">
        <v>87248</v>
      </c>
      <c r="B38" s="44">
        <v>44231</v>
      </c>
      <c r="C38" s="34" t="s">
        <v>50</v>
      </c>
      <c r="D38" s="22" t="s">
        <v>22</v>
      </c>
      <c r="E38" s="30">
        <v>171</v>
      </c>
      <c r="F38" s="36">
        <v>51.35</v>
      </c>
      <c r="G38" s="36">
        <f t="shared" si="10"/>
        <v>61.62</v>
      </c>
      <c r="H38" s="37">
        <f t="shared" si="11"/>
        <v>10537.02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ht="15.75" customHeight="1" x14ac:dyDescent="0.2">
      <c r="A39" s="22">
        <v>150207</v>
      </c>
      <c r="B39" s="44">
        <v>44259</v>
      </c>
      <c r="C39" s="29" t="s">
        <v>51</v>
      </c>
      <c r="D39" s="22" t="s">
        <v>22</v>
      </c>
      <c r="E39" s="30">
        <f t="shared" ref="E39:E40" si="12">148.93+114</f>
        <v>262.93</v>
      </c>
      <c r="F39" s="25">
        <v>17.2</v>
      </c>
      <c r="G39" s="36">
        <f t="shared" si="10"/>
        <v>20.64</v>
      </c>
      <c r="H39" s="37">
        <f t="shared" si="11"/>
        <v>5426.8752000000004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ht="15.75" customHeight="1" x14ac:dyDescent="0.2">
      <c r="A40" s="22">
        <v>130110</v>
      </c>
      <c r="B40" s="44">
        <v>44290</v>
      </c>
      <c r="C40" s="29" t="s">
        <v>52</v>
      </c>
      <c r="D40" s="22" t="s">
        <v>22</v>
      </c>
      <c r="E40" s="30">
        <f t="shared" si="12"/>
        <v>262.93</v>
      </c>
      <c r="F40" s="61">
        <v>33.450000000000003</v>
      </c>
      <c r="G40" s="36">
        <f t="shared" si="10"/>
        <v>40.14</v>
      </c>
      <c r="H40" s="37">
        <f t="shared" si="11"/>
        <v>10554.010200000001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ht="15.75" x14ac:dyDescent="0.2">
      <c r="A41" s="62"/>
      <c r="B41" s="63">
        <v>5</v>
      </c>
      <c r="C41" s="64" t="s">
        <v>53</v>
      </c>
      <c r="D41" s="143" t="s">
        <v>16</v>
      </c>
      <c r="E41" s="144"/>
      <c r="F41" s="144"/>
      <c r="G41" s="145"/>
      <c r="H41" s="65">
        <f>SUM(H42)</f>
        <v>13408.199999999999</v>
      </c>
    </row>
    <row r="42" spans="1:32" ht="14.25" x14ac:dyDescent="0.2">
      <c r="A42" s="66">
        <v>71465</v>
      </c>
      <c r="B42" s="67">
        <v>44201</v>
      </c>
      <c r="C42" s="68" t="s">
        <v>54</v>
      </c>
      <c r="D42" s="22" t="s">
        <v>22</v>
      </c>
      <c r="E42" s="69">
        <v>234</v>
      </c>
      <c r="F42" s="70">
        <v>47.75</v>
      </c>
      <c r="G42" s="53">
        <f>ROUND((F42*$W$9),2)</f>
        <v>57.3</v>
      </c>
      <c r="H42" s="71">
        <f>(G42*E42)</f>
        <v>13408.199999999999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ht="15.75" x14ac:dyDescent="0.2">
      <c r="A43" s="62"/>
      <c r="B43" s="63">
        <v>6</v>
      </c>
      <c r="C43" s="64" t="s">
        <v>55</v>
      </c>
      <c r="D43" s="143" t="s">
        <v>16</v>
      </c>
      <c r="E43" s="144"/>
      <c r="F43" s="144"/>
      <c r="G43" s="145"/>
      <c r="H43" s="65">
        <f>SUM(H44:H49)</f>
        <v>15206.9388</v>
      </c>
    </row>
    <row r="44" spans="1:32" ht="28.5" x14ac:dyDescent="0.2">
      <c r="A44" s="55">
        <v>94573</v>
      </c>
      <c r="B44" s="67">
        <v>44202</v>
      </c>
      <c r="C44" s="32" t="s">
        <v>56</v>
      </c>
      <c r="D44" s="22" t="s">
        <v>22</v>
      </c>
      <c r="E44" s="69">
        <v>15.8</v>
      </c>
      <c r="F44" s="25">
        <v>386.5</v>
      </c>
      <c r="G44" s="53">
        <f t="shared" ref="G44:G49" si="13">ROUND((F44*$W$9),2)</f>
        <v>463.8</v>
      </c>
      <c r="H44" s="71">
        <f t="shared" ref="H44:H49" si="14">(G44*E44)</f>
        <v>7328.0400000000009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ht="14.25" x14ac:dyDescent="0.2">
      <c r="A45" s="55">
        <v>150489</v>
      </c>
      <c r="B45" s="67">
        <v>44233</v>
      </c>
      <c r="C45" s="32" t="s">
        <v>57</v>
      </c>
      <c r="D45" s="22" t="s">
        <v>22</v>
      </c>
      <c r="E45" s="69">
        <v>10</v>
      </c>
      <c r="F45" s="36">
        <v>50.66</v>
      </c>
      <c r="G45" s="70">
        <f t="shared" si="13"/>
        <v>60.79</v>
      </c>
      <c r="H45" s="71">
        <f t="shared" si="14"/>
        <v>607.9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ht="28.5" x14ac:dyDescent="0.2">
      <c r="A46" s="72">
        <v>91305</v>
      </c>
      <c r="B46" s="67">
        <v>44261</v>
      </c>
      <c r="C46" s="29" t="s">
        <v>58</v>
      </c>
      <c r="D46" s="22" t="s">
        <v>59</v>
      </c>
      <c r="E46" s="69">
        <v>10</v>
      </c>
      <c r="F46" s="36">
        <v>80.7</v>
      </c>
      <c r="G46" s="70">
        <f t="shared" si="13"/>
        <v>96.84</v>
      </c>
      <c r="H46" s="71">
        <f t="shared" si="14"/>
        <v>968.40000000000009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ht="28.5" x14ac:dyDescent="0.2">
      <c r="A47" s="73">
        <v>91307</v>
      </c>
      <c r="B47" s="67">
        <v>44292</v>
      </c>
      <c r="C47" s="74" t="s">
        <v>60</v>
      </c>
      <c r="D47" s="22" t="s">
        <v>59</v>
      </c>
      <c r="E47" s="69">
        <v>9</v>
      </c>
      <c r="F47" s="53">
        <v>68.41</v>
      </c>
      <c r="G47" s="70">
        <f t="shared" si="13"/>
        <v>82.09</v>
      </c>
      <c r="H47" s="71">
        <f t="shared" si="14"/>
        <v>738.81000000000006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ht="14.25" x14ac:dyDescent="0.2">
      <c r="A48" s="66">
        <v>150134</v>
      </c>
      <c r="B48" s="67">
        <v>44322</v>
      </c>
      <c r="C48" s="68" t="s">
        <v>61</v>
      </c>
      <c r="D48" s="22" t="s">
        <v>22</v>
      </c>
      <c r="E48" s="69">
        <v>15.12</v>
      </c>
      <c r="F48" s="70">
        <v>38.369999999999997</v>
      </c>
      <c r="G48" s="70">
        <f t="shared" si="13"/>
        <v>46.04</v>
      </c>
      <c r="H48" s="71">
        <f t="shared" si="14"/>
        <v>696.12479999999994</v>
      </c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ht="14.25" x14ac:dyDescent="0.2">
      <c r="A49" s="55">
        <v>90071</v>
      </c>
      <c r="B49" s="67">
        <v>44353</v>
      </c>
      <c r="C49" s="34" t="s">
        <v>62</v>
      </c>
      <c r="D49" s="22" t="s">
        <v>22</v>
      </c>
      <c r="E49" s="45">
        <v>15.8</v>
      </c>
      <c r="F49" s="36">
        <v>256.73</v>
      </c>
      <c r="G49" s="70">
        <f t="shared" si="13"/>
        <v>308.08</v>
      </c>
      <c r="H49" s="71">
        <f t="shared" si="14"/>
        <v>4867.6639999999998</v>
      </c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ht="15.75" x14ac:dyDescent="0.2">
      <c r="A50" s="62"/>
      <c r="B50" s="63">
        <v>7</v>
      </c>
      <c r="C50" s="64" t="s">
        <v>63</v>
      </c>
      <c r="D50" s="143" t="s">
        <v>16</v>
      </c>
      <c r="E50" s="144"/>
      <c r="F50" s="144"/>
      <c r="G50" s="145"/>
      <c r="H50" s="65">
        <f>SUM(H51:H56)</f>
        <v>4897.2599999999993</v>
      </c>
    </row>
    <row r="51" spans="1:32" ht="14.25" x14ac:dyDescent="0.2">
      <c r="A51" s="73">
        <v>170081</v>
      </c>
      <c r="B51" s="67">
        <v>44203</v>
      </c>
      <c r="C51" s="74" t="s">
        <v>64</v>
      </c>
      <c r="D51" s="22" t="s">
        <v>59</v>
      </c>
      <c r="E51" s="69">
        <v>9</v>
      </c>
      <c r="F51" s="53">
        <v>221.14</v>
      </c>
      <c r="G51" s="53">
        <f t="shared" ref="G51:G56" si="15">ROUND((F51*$W$9),2)</f>
        <v>265.37</v>
      </c>
      <c r="H51" s="71">
        <f t="shared" ref="H51:H56" si="16">(G51*E51)</f>
        <v>2388.33</v>
      </c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ht="14.25" x14ac:dyDescent="0.2">
      <c r="A52" s="73">
        <v>170887</v>
      </c>
      <c r="B52" s="67">
        <v>44234</v>
      </c>
      <c r="C52" s="74" t="s">
        <v>65</v>
      </c>
      <c r="D52" s="22" t="s">
        <v>59</v>
      </c>
      <c r="E52" s="69">
        <v>1</v>
      </c>
      <c r="F52" s="53">
        <v>431.45</v>
      </c>
      <c r="G52" s="70">
        <f t="shared" si="15"/>
        <v>517.74</v>
      </c>
      <c r="H52" s="71">
        <f t="shared" si="16"/>
        <v>517.74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ht="14.25" x14ac:dyDescent="0.2">
      <c r="A53" s="73">
        <v>170882</v>
      </c>
      <c r="B53" s="67">
        <v>44262</v>
      </c>
      <c r="C53" s="74" t="s">
        <v>66</v>
      </c>
      <c r="D53" s="22" t="s">
        <v>59</v>
      </c>
      <c r="E53" s="69">
        <v>1</v>
      </c>
      <c r="F53" s="53">
        <v>164.3</v>
      </c>
      <c r="G53" s="70">
        <f t="shared" si="15"/>
        <v>197.16</v>
      </c>
      <c r="H53" s="71">
        <f t="shared" si="16"/>
        <v>197.16</v>
      </c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ht="14.25" x14ac:dyDescent="0.2">
      <c r="A54" s="66">
        <v>170985</v>
      </c>
      <c r="B54" s="67">
        <v>44293</v>
      </c>
      <c r="C54" s="75" t="s">
        <v>67</v>
      </c>
      <c r="D54" s="22" t="s">
        <v>59</v>
      </c>
      <c r="E54" s="69">
        <v>4</v>
      </c>
      <c r="F54" s="70">
        <v>112.64</v>
      </c>
      <c r="G54" s="70">
        <f t="shared" si="15"/>
        <v>135.16999999999999</v>
      </c>
      <c r="H54" s="71">
        <f t="shared" si="16"/>
        <v>540.67999999999995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:32" ht="14.25" x14ac:dyDescent="0.2">
      <c r="A55" s="73">
        <v>170999</v>
      </c>
      <c r="B55" s="67">
        <v>44323</v>
      </c>
      <c r="C55" s="74" t="s">
        <v>68</v>
      </c>
      <c r="D55" s="22" t="s">
        <v>59</v>
      </c>
      <c r="E55" s="69">
        <v>9</v>
      </c>
      <c r="F55" s="53">
        <v>17.21</v>
      </c>
      <c r="G55" s="70">
        <f t="shared" si="15"/>
        <v>20.65</v>
      </c>
      <c r="H55" s="71">
        <f t="shared" si="16"/>
        <v>185.85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ht="14.25" x14ac:dyDescent="0.2">
      <c r="A56" s="76">
        <v>171491</v>
      </c>
      <c r="B56" s="77">
        <v>44354</v>
      </c>
      <c r="C56" s="78" t="s">
        <v>69</v>
      </c>
      <c r="D56" s="22" t="s">
        <v>59</v>
      </c>
      <c r="E56" s="79">
        <v>10</v>
      </c>
      <c r="F56" s="79">
        <v>88.96</v>
      </c>
      <c r="G56" s="70">
        <f t="shared" si="15"/>
        <v>106.75</v>
      </c>
      <c r="H56" s="71">
        <f t="shared" si="16"/>
        <v>1067.5</v>
      </c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ht="15.75" x14ac:dyDescent="0.2">
      <c r="A57" s="62"/>
      <c r="B57" s="63">
        <v>8</v>
      </c>
      <c r="C57" s="64" t="s">
        <v>70</v>
      </c>
      <c r="D57" s="143" t="s">
        <v>16</v>
      </c>
      <c r="E57" s="144"/>
      <c r="F57" s="144"/>
      <c r="G57" s="145"/>
      <c r="H57" s="65">
        <f>SUM(H58)</f>
        <v>1133.1599999999999</v>
      </c>
    </row>
    <row r="58" spans="1:32" ht="14.25" x14ac:dyDescent="0.2">
      <c r="A58" s="76">
        <v>180844</v>
      </c>
      <c r="B58" s="80">
        <v>44204</v>
      </c>
      <c r="C58" s="78" t="s">
        <v>71</v>
      </c>
      <c r="D58" s="22" t="s">
        <v>59</v>
      </c>
      <c r="E58" s="79">
        <v>7</v>
      </c>
      <c r="F58" s="81">
        <v>134.9</v>
      </c>
      <c r="G58" s="53">
        <f>ROUND((F58*$W$9),2)</f>
        <v>161.88</v>
      </c>
      <c r="H58" s="71">
        <f>(G58*E58)</f>
        <v>1133.1599999999999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ht="15.75" x14ac:dyDescent="0.2">
      <c r="A59" s="62"/>
      <c r="B59" s="63">
        <v>9</v>
      </c>
      <c r="C59" s="64" t="s">
        <v>72</v>
      </c>
      <c r="D59" s="143" t="s">
        <v>16</v>
      </c>
      <c r="E59" s="144"/>
      <c r="F59" s="144"/>
      <c r="G59" s="145"/>
      <c r="H59" s="65">
        <f>SUM(H60:H64)</f>
        <v>16648.190000000002</v>
      </c>
    </row>
    <row r="60" spans="1:32" ht="14.25" x14ac:dyDescent="0.2">
      <c r="A60" s="55">
        <v>98054</v>
      </c>
      <c r="B60" s="44">
        <v>44205</v>
      </c>
      <c r="C60" s="32" t="s">
        <v>73</v>
      </c>
      <c r="D60" s="22" t="s">
        <v>59</v>
      </c>
      <c r="E60" s="22">
        <v>1</v>
      </c>
      <c r="F60" s="36">
        <v>3758.89</v>
      </c>
      <c r="G60" s="53">
        <f t="shared" ref="G60:G64" si="17">ROUND((F60*$W$9),2)</f>
        <v>4510.67</v>
      </c>
      <c r="H60" s="71">
        <f t="shared" ref="H60:H64" si="18">(G60*E60)</f>
        <v>4510.67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ht="14.25" x14ac:dyDescent="0.2">
      <c r="A61" s="82">
        <v>180486</v>
      </c>
      <c r="B61" s="44">
        <v>44236</v>
      </c>
      <c r="C61" s="52" t="s">
        <v>74</v>
      </c>
      <c r="D61" s="22" t="s">
        <v>59</v>
      </c>
      <c r="E61" s="22">
        <v>1</v>
      </c>
      <c r="F61" s="83">
        <v>1504.07</v>
      </c>
      <c r="G61" s="70">
        <f t="shared" si="17"/>
        <v>1804.88</v>
      </c>
      <c r="H61" s="71">
        <f t="shared" si="18"/>
        <v>1804.88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ht="14.25" x14ac:dyDescent="0.2">
      <c r="A62" s="72">
        <v>180417</v>
      </c>
      <c r="B62" s="44">
        <v>44264</v>
      </c>
      <c r="C62" s="29" t="s">
        <v>75</v>
      </c>
      <c r="D62" s="22" t="s">
        <v>59</v>
      </c>
      <c r="E62" s="22">
        <v>1</v>
      </c>
      <c r="F62" s="25">
        <v>3218.97</v>
      </c>
      <c r="G62" s="70">
        <f t="shared" si="17"/>
        <v>3862.76</v>
      </c>
      <c r="H62" s="71">
        <f t="shared" si="18"/>
        <v>3862.76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ht="14.25" x14ac:dyDescent="0.2">
      <c r="A63" s="72">
        <v>180680</v>
      </c>
      <c r="B63" s="44">
        <v>44295</v>
      </c>
      <c r="C63" s="29" t="s">
        <v>76</v>
      </c>
      <c r="D63" s="22" t="s">
        <v>59</v>
      </c>
      <c r="E63" s="45">
        <v>4</v>
      </c>
      <c r="F63" s="25">
        <v>265.77</v>
      </c>
      <c r="G63" s="70">
        <f t="shared" si="17"/>
        <v>318.92</v>
      </c>
      <c r="H63" s="71">
        <f t="shared" si="18"/>
        <v>1275.68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ht="14.25" x14ac:dyDescent="0.2">
      <c r="A64" s="72">
        <v>180214</v>
      </c>
      <c r="B64" s="44">
        <v>44325</v>
      </c>
      <c r="C64" s="29" t="s">
        <v>77</v>
      </c>
      <c r="D64" s="22" t="s">
        <v>59</v>
      </c>
      <c r="E64" s="22">
        <v>12</v>
      </c>
      <c r="F64" s="25">
        <v>360.71</v>
      </c>
      <c r="G64" s="70">
        <f t="shared" si="17"/>
        <v>432.85</v>
      </c>
      <c r="H64" s="71">
        <f t="shared" si="18"/>
        <v>5194.2000000000007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ht="15.75" x14ac:dyDescent="0.2">
      <c r="A65" s="62"/>
      <c r="B65" s="63">
        <v>10</v>
      </c>
      <c r="C65" s="64" t="s">
        <v>90</v>
      </c>
      <c r="D65" s="143" t="s">
        <v>16</v>
      </c>
      <c r="E65" s="144"/>
      <c r="F65" s="144"/>
      <c r="G65" s="145"/>
      <c r="H65" s="65">
        <f>SUM(H66)</f>
        <v>1799.46</v>
      </c>
    </row>
    <row r="66" spans="1:32" ht="14.25" x14ac:dyDescent="0.2">
      <c r="A66" s="72" t="s">
        <v>78</v>
      </c>
      <c r="B66" s="84">
        <v>44206</v>
      </c>
      <c r="C66" s="29" t="s">
        <v>79</v>
      </c>
      <c r="D66" s="22" t="s">
        <v>22</v>
      </c>
      <c r="E66" s="45">
        <v>234</v>
      </c>
      <c r="F66" s="25">
        <v>6.41</v>
      </c>
      <c r="G66" s="85">
        <f>ROUND((F66*$W$9),2)</f>
        <v>7.69</v>
      </c>
      <c r="H66" s="71">
        <f>(G66*E66)</f>
        <v>1799.46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ht="6" customHeight="1" x14ac:dyDescent="0.2">
      <c r="A67" s="156"/>
      <c r="B67" s="157"/>
      <c r="C67" s="157"/>
      <c r="D67" s="157"/>
      <c r="E67" s="157"/>
      <c r="F67" s="157"/>
      <c r="G67" s="157"/>
      <c r="H67" s="158"/>
    </row>
    <row r="68" spans="1:32" ht="15.75" x14ac:dyDescent="0.2">
      <c r="A68" s="159" t="s">
        <v>80</v>
      </c>
      <c r="B68" s="144"/>
      <c r="C68" s="144"/>
      <c r="D68" s="144"/>
      <c r="E68" s="144"/>
      <c r="F68" s="144"/>
      <c r="G68" s="160"/>
      <c r="H68" s="65">
        <f>H14+H25+H33+H36+H41+H43+H50+H57+H59+H65</f>
        <v>478991.62679999997</v>
      </c>
      <c r="I68" s="86"/>
      <c r="J68" s="87"/>
      <c r="K68" s="88"/>
    </row>
    <row r="69" spans="1:32" ht="12.75" customHeight="1" x14ac:dyDescent="0.2">
      <c r="F69" s="1"/>
    </row>
    <row r="70" spans="1:32" ht="12.75" customHeight="1" x14ac:dyDescent="0.2">
      <c r="F70" s="1"/>
      <c r="H70" s="89"/>
    </row>
    <row r="71" spans="1:32" ht="12.75" customHeight="1" x14ac:dyDescent="0.2">
      <c r="F71" s="1"/>
      <c r="H71" s="90"/>
    </row>
    <row r="72" spans="1:32" ht="12.75" customHeight="1" x14ac:dyDescent="0.2"/>
    <row r="73" spans="1:32" ht="12.75" customHeight="1" x14ac:dyDescent="0.2"/>
    <row r="74" spans="1:32" ht="12.75" customHeight="1" x14ac:dyDescent="0.2"/>
    <row r="75" spans="1:32" ht="12.75" customHeight="1" x14ac:dyDescent="0.2">
      <c r="A75" s="91"/>
      <c r="B75" s="92"/>
      <c r="C75" s="93"/>
      <c r="D75" s="91"/>
      <c r="E75" s="91"/>
      <c r="F75" s="93"/>
      <c r="G75" s="94"/>
      <c r="H75" s="95"/>
      <c r="I75" s="90"/>
    </row>
    <row r="76" spans="1:32" ht="12.75" customHeight="1" x14ac:dyDescent="0.2">
      <c r="A76" s="91"/>
      <c r="B76" s="92"/>
      <c r="C76" s="92"/>
      <c r="D76" s="91"/>
      <c r="E76" s="91"/>
      <c r="F76" s="94"/>
      <c r="G76" s="94"/>
      <c r="H76" s="95"/>
      <c r="I76" s="27"/>
      <c r="J76" s="17"/>
      <c r="K76" s="17"/>
      <c r="L76" s="17"/>
      <c r="M76" s="17"/>
      <c r="N76" s="17"/>
      <c r="O76" s="17"/>
      <c r="P76" s="17"/>
      <c r="Q76" s="18"/>
      <c r="R76" s="18"/>
      <c r="S76" s="18"/>
      <c r="T76" s="18"/>
      <c r="U76" s="18"/>
      <c r="V76" s="19"/>
      <c r="W76" s="20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ht="12.75" customHeight="1" x14ac:dyDescent="0.2">
      <c r="A77" s="93"/>
      <c r="B77" s="93"/>
      <c r="C77" s="93"/>
      <c r="D77" s="93"/>
      <c r="E77" s="93"/>
      <c r="F77" s="96"/>
      <c r="G77" s="93"/>
      <c r="H77" s="93"/>
    </row>
    <row r="78" spans="1:32" ht="12.75" customHeight="1" x14ac:dyDescent="0.2">
      <c r="A78" s="91"/>
      <c r="B78" s="92"/>
      <c r="C78" s="92"/>
      <c r="D78" s="91"/>
      <c r="E78" s="91"/>
      <c r="F78" s="94"/>
      <c r="G78" s="94"/>
      <c r="H78" s="95"/>
    </row>
    <row r="79" spans="1:32" ht="12.75" customHeight="1" x14ac:dyDescent="0.2">
      <c r="A79" s="91"/>
      <c r="B79" s="91"/>
      <c r="C79" s="92"/>
      <c r="D79" s="91"/>
      <c r="E79" s="91"/>
      <c r="F79" s="94"/>
      <c r="G79" s="94"/>
      <c r="H79" s="95"/>
    </row>
    <row r="80" spans="1:32" ht="12.75" customHeight="1" x14ac:dyDescent="0.2">
      <c r="A80" s="91"/>
      <c r="B80" s="91"/>
      <c r="C80" s="92"/>
      <c r="D80" s="91"/>
      <c r="E80" s="91"/>
      <c r="F80" s="94"/>
      <c r="G80" s="94"/>
      <c r="H80" s="95"/>
    </row>
    <row r="81" spans="6:6" ht="12.75" customHeight="1" x14ac:dyDescent="0.2">
      <c r="F81" s="1"/>
    </row>
    <row r="82" spans="6:6" ht="12.75" customHeight="1" x14ac:dyDescent="0.2">
      <c r="F82" s="1"/>
    </row>
    <row r="83" spans="6:6" ht="12.75" customHeight="1" x14ac:dyDescent="0.2">
      <c r="F83" s="1"/>
    </row>
    <row r="84" spans="6:6" ht="12.75" customHeight="1" x14ac:dyDescent="0.2">
      <c r="F84" s="1"/>
    </row>
    <row r="85" spans="6:6" ht="12.75" customHeight="1" x14ac:dyDescent="0.2">
      <c r="F85" s="1"/>
    </row>
    <row r="86" spans="6:6" ht="12.75" customHeight="1" x14ac:dyDescent="0.2">
      <c r="F86" s="1"/>
    </row>
    <row r="87" spans="6:6" ht="12.75" customHeight="1" x14ac:dyDescent="0.2">
      <c r="F87" s="1"/>
    </row>
    <row r="88" spans="6:6" ht="12.75" customHeight="1" x14ac:dyDescent="0.2">
      <c r="F88" s="1"/>
    </row>
    <row r="89" spans="6:6" ht="12.75" customHeight="1" x14ac:dyDescent="0.2">
      <c r="F89" s="1"/>
    </row>
    <row r="90" spans="6:6" ht="12.75" customHeight="1" x14ac:dyDescent="0.2">
      <c r="F90" s="1"/>
    </row>
    <row r="91" spans="6:6" ht="12.75" customHeight="1" x14ac:dyDescent="0.2">
      <c r="F91" s="1"/>
    </row>
    <row r="92" spans="6:6" ht="12.75" customHeight="1" x14ac:dyDescent="0.2">
      <c r="F92" s="1"/>
    </row>
    <row r="93" spans="6:6" ht="12.75" customHeight="1" x14ac:dyDescent="0.2">
      <c r="F93" s="1"/>
    </row>
    <row r="94" spans="6:6" ht="12.75" customHeight="1" x14ac:dyDescent="0.2">
      <c r="F94" s="1"/>
    </row>
    <row r="95" spans="6:6" ht="12.75" customHeight="1" x14ac:dyDescent="0.2">
      <c r="F95" s="1"/>
    </row>
    <row r="96" spans="6:6" ht="12.75" customHeight="1" x14ac:dyDescent="0.2">
      <c r="F96" s="1"/>
    </row>
    <row r="97" spans="6:6" ht="12.75" customHeight="1" x14ac:dyDescent="0.2">
      <c r="F97" s="1"/>
    </row>
    <row r="98" spans="6:6" ht="12.75" customHeight="1" x14ac:dyDescent="0.2">
      <c r="F98" s="1"/>
    </row>
    <row r="99" spans="6:6" ht="12.75" customHeight="1" x14ac:dyDescent="0.2">
      <c r="F99" s="1"/>
    </row>
    <row r="100" spans="6:6" ht="12.75" customHeight="1" x14ac:dyDescent="0.2">
      <c r="F100" s="1"/>
    </row>
    <row r="101" spans="6:6" ht="12.75" customHeight="1" x14ac:dyDescent="0.2">
      <c r="F101" s="1"/>
    </row>
    <row r="102" spans="6:6" ht="12.75" customHeight="1" x14ac:dyDescent="0.2">
      <c r="F102" s="1"/>
    </row>
    <row r="103" spans="6:6" ht="12.75" customHeight="1" x14ac:dyDescent="0.2">
      <c r="F103" s="1"/>
    </row>
    <row r="104" spans="6:6" ht="12.75" customHeight="1" x14ac:dyDescent="0.2">
      <c r="F104" s="1"/>
    </row>
    <row r="105" spans="6:6" ht="12.75" customHeight="1" x14ac:dyDescent="0.2">
      <c r="F105" s="1"/>
    </row>
    <row r="106" spans="6:6" ht="12.75" customHeight="1" x14ac:dyDescent="0.2">
      <c r="F106" s="1"/>
    </row>
    <row r="107" spans="6:6" ht="12.75" customHeight="1" x14ac:dyDescent="0.2">
      <c r="F107" s="1"/>
    </row>
    <row r="108" spans="6:6" ht="12.75" customHeight="1" x14ac:dyDescent="0.2">
      <c r="F108" s="1"/>
    </row>
    <row r="109" spans="6:6" ht="12.75" customHeight="1" x14ac:dyDescent="0.2">
      <c r="F109" s="1"/>
    </row>
    <row r="110" spans="6:6" ht="12.75" customHeight="1" x14ac:dyDescent="0.2">
      <c r="F110" s="1"/>
    </row>
    <row r="111" spans="6:6" ht="12.75" customHeight="1" x14ac:dyDescent="0.2">
      <c r="F111" s="1"/>
    </row>
    <row r="112" spans="6:6" ht="12.75" customHeight="1" x14ac:dyDescent="0.2">
      <c r="F112" s="1"/>
    </row>
    <row r="113" spans="6:6" ht="12.75" customHeight="1" x14ac:dyDescent="0.2">
      <c r="F113" s="1"/>
    </row>
    <row r="114" spans="6:6" ht="12.75" customHeight="1" x14ac:dyDescent="0.2">
      <c r="F114" s="1"/>
    </row>
    <row r="115" spans="6:6" ht="12.75" customHeight="1" x14ac:dyDescent="0.2">
      <c r="F115" s="1"/>
    </row>
    <row r="116" spans="6:6" ht="12.75" customHeight="1" x14ac:dyDescent="0.2">
      <c r="F116" s="1"/>
    </row>
    <row r="117" spans="6:6" ht="12.75" customHeight="1" x14ac:dyDescent="0.2">
      <c r="F117" s="1"/>
    </row>
    <row r="118" spans="6:6" ht="12.75" customHeight="1" x14ac:dyDescent="0.2">
      <c r="F118" s="1"/>
    </row>
    <row r="119" spans="6:6" ht="12.75" customHeight="1" x14ac:dyDescent="0.2">
      <c r="F119" s="1"/>
    </row>
    <row r="120" spans="6:6" ht="12.75" customHeight="1" x14ac:dyDescent="0.2">
      <c r="F120" s="1"/>
    </row>
    <row r="121" spans="6:6" ht="12.75" customHeight="1" x14ac:dyDescent="0.2">
      <c r="F121" s="1"/>
    </row>
    <row r="122" spans="6:6" ht="12.75" customHeight="1" x14ac:dyDescent="0.2">
      <c r="F122" s="1"/>
    </row>
    <row r="123" spans="6:6" ht="12.75" customHeight="1" x14ac:dyDescent="0.2">
      <c r="F123" s="1"/>
    </row>
    <row r="124" spans="6:6" ht="12.75" customHeight="1" x14ac:dyDescent="0.2">
      <c r="F124" s="1"/>
    </row>
    <row r="125" spans="6:6" ht="12.75" customHeight="1" x14ac:dyDescent="0.2">
      <c r="F125" s="1"/>
    </row>
    <row r="126" spans="6:6" ht="12.75" customHeight="1" x14ac:dyDescent="0.2">
      <c r="F126" s="1"/>
    </row>
    <row r="127" spans="6:6" ht="12.75" customHeight="1" x14ac:dyDescent="0.2">
      <c r="F127" s="1"/>
    </row>
    <row r="128" spans="6:6" ht="12.75" customHeight="1" x14ac:dyDescent="0.2">
      <c r="F128" s="1"/>
    </row>
    <row r="129" spans="6:6" ht="12.75" customHeight="1" x14ac:dyDescent="0.2">
      <c r="F129" s="1"/>
    </row>
    <row r="130" spans="6:6" ht="12.75" customHeight="1" x14ac:dyDescent="0.2">
      <c r="F130" s="1"/>
    </row>
    <row r="131" spans="6:6" ht="12.75" customHeight="1" x14ac:dyDescent="0.2">
      <c r="F131" s="1"/>
    </row>
    <row r="132" spans="6:6" ht="12.75" customHeight="1" x14ac:dyDescent="0.2">
      <c r="F132" s="1"/>
    </row>
    <row r="133" spans="6:6" ht="12.75" customHeight="1" x14ac:dyDescent="0.2">
      <c r="F133" s="1"/>
    </row>
    <row r="134" spans="6:6" ht="12.75" customHeight="1" x14ac:dyDescent="0.2">
      <c r="F134" s="1"/>
    </row>
    <row r="135" spans="6:6" ht="12.75" customHeight="1" x14ac:dyDescent="0.2">
      <c r="F135" s="1"/>
    </row>
    <row r="136" spans="6:6" ht="12.75" customHeight="1" x14ac:dyDescent="0.2">
      <c r="F136" s="1"/>
    </row>
    <row r="137" spans="6:6" ht="12.75" customHeight="1" x14ac:dyDescent="0.2">
      <c r="F137" s="1"/>
    </row>
    <row r="138" spans="6:6" ht="12.75" customHeight="1" x14ac:dyDescent="0.2">
      <c r="F138" s="1"/>
    </row>
    <row r="139" spans="6:6" ht="12.75" customHeight="1" x14ac:dyDescent="0.2">
      <c r="F139" s="1"/>
    </row>
    <row r="140" spans="6:6" ht="12.75" customHeight="1" x14ac:dyDescent="0.2">
      <c r="F140" s="1"/>
    </row>
    <row r="141" spans="6:6" ht="12.75" customHeight="1" x14ac:dyDescent="0.2">
      <c r="F141" s="1"/>
    </row>
    <row r="142" spans="6:6" ht="12.75" customHeight="1" x14ac:dyDescent="0.2">
      <c r="F142" s="1"/>
    </row>
    <row r="143" spans="6:6" ht="12.75" customHeight="1" x14ac:dyDescent="0.2">
      <c r="F143" s="1"/>
    </row>
    <row r="144" spans="6:6" ht="12.75" customHeight="1" x14ac:dyDescent="0.2">
      <c r="F144" s="1"/>
    </row>
    <row r="145" spans="6:6" ht="12.75" customHeight="1" x14ac:dyDescent="0.2">
      <c r="F145" s="1"/>
    </row>
    <row r="146" spans="6:6" ht="12.75" customHeight="1" x14ac:dyDescent="0.2">
      <c r="F146" s="1"/>
    </row>
    <row r="147" spans="6:6" ht="12.75" customHeight="1" x14ac:dyDescent="0.2">
      <c r="F147" s="1"/>
    </row>
    <row r="148" spans="6:6" ht="12.75" customHeight="1" x14ac:dyDescent="0.2">
      <c r="F148" s="1"/>
    </row>
    <row r="149" spans="6:6" ht="12.75" customHeight="1" x14ac:dyDescent="0.2">
      <c r="F149" s="1"/>
    </row>
    <row r="150" spans="6:6" ht="12.75" customHeight="1" x14ac:dyDescent="0.2">
      <c r="F150" s="1"/>
    </row>
    <row r="151" spans="6:6" ht="12.75" customHeight="1" x14ac:dyDescent="0.2">
      <c r="F151" s="1"/>
    </row>
    <row r="152" spans="6:6" ht="12.75" customHeight="1" x14ac:dyDescent="0.2">
      <c r="F152" s="1"/>
    </row>
    <row r="153" spans="6:6" ht="12.75" customHeight="1" x14ac:dyDescent="0.2">
      <c r="F153" s="1"/>
    </row>
    <row r="154" spans="6:6" ht="12.75" customHeight="1" x14ac:dyDescent="0.2">
      <c r="F154" s="1"/>
    </row>
    <row r="155" spans="6:6" ht="12.75" customHeight="1" x14ac:dyDescent="0.2">
      <c r="F155" s="1"/>
    </row>
    <row r="156" spans="6:6" ht="12.75" customHeight="1" x14ac:dyDescent="0.2">
      <c r="F156" s="1"/>
    </row>
    <row r="157" spans="6:6" ht="12.75" customHeight="1" x14ac:dyDescent="0.2">
      <c r="F157" s="1"/>
    </row>
    <row r="158" spans="6:6" ht="12.75" customHeight="1" x14ac:dyDescent="0.2">
      <c r="F158" s="1"/>
    </row>
    <row r="159" spans="6:6" ht="12.75" customHeight="1" x14ac:dyDescent="0.2">
      <c r="F159" s="1"/>
    </row>
    <row r="160" spans="6:6" ht="12.75" customHeight="1" x14ac:dyDescent="0.2">
      <c r="F160" s="1"/>
    </row>
    <row r="161" spans="6:6" ht="12.75" customHeight="1" x14ac:dyDescent="0.2">
      <c r="F161" s="1"/>
    </row>
    <row r="162" spans="6:6" ht="12.75" customHeight="1" x14ac:dyDescent="0.2">
      <c r="F162" s="1"/>
    </row>
    <row r="163" spans="6:6" ht="12.75" customHeight="1" x14ac:dyDescent="0.2">
      <c r="F163" s="1"/>
    </row>
    <row r="164" spans="6:6" ht="12.75" customHeight="1" x14ac:dyDescent="0.2">
      <c r="F164" s="1"/>
    </row>
    <row r="165" spans="6:6" ht="12.75" customHeight="1" x14ac:dyDescent="0.2">
      <c r="F165" s="1"/>
    </row>
    <row r="166" spans="6:6" ht="12.75" customHeight="1" x14ac:dyDescent="0.2">
      <c r="F166" s="1"/>
    </row>
    <row r="167" spans="6:6" ht="12.75" customHeight="1" x14ac:dyDescent="0.2">
      <c r="F167" s="1"/>
    </row>
    <row r="168" spans="6:6" ht="12.75" customHeight="1" x14ac:dyDescent="0.2">
      <c r="F168" s="1"/>
    </row>
    <row r="169" spans="6:6" ht="12.75" customHeight="1" x14ac:dyDescent="0.2">
      <c r="F169" s="1"/>
    </row>
    <row r="170" spans="6:6" ht="12.75" customHeight="1" x14ac:dyDescent="0.2">
      <c r="F170" s="1"/>
    </row>
    <row r="171" spans="6:6" ht="12.75" customHeight="1" x14ac:dyDescent="0.2">
      <c r="F171" s="1"/>
    </row>
    <row r="172" spans="6:6" ht="12.75" customHeight="1" x14ac:dyDescent="0.2">
      <c r="F172" s="1"/>
    </row>
    <row r="173" spans="6:6" ht="12.75" customHeight="1" x14ac:dyDescent="0.2">
      <c r="F173" s="1"/>
    </row>
    <row r="174" spans="6:6" ht="12.75" customHeight="1" x14ac:dyDescent="0.2">
      <c r="F174" s="1"/>
    </row>
    <row r="175" spans="6:6" ht="12.75" customHeight="1" x14ac:dyDescent="0.2">
      <c r="F175" s="1"/>
    </row>
    <row r="176" spans="6:6" ht="12.75" customHeight="1" x14ac:dyDescent="0.2">
      <c r="F176" s="1"/>
    </row>
    <row r="177" spans="6:6" ht="12.75" customHeight="1" x14ac:dyDescent="0.2">
      <c r="F177" s="1"/>
    </row>
    <row r="178" spans="6:6" ht="12.75" customHeight="1" x14ac:dyDescent="0.2">
      <c r="F178" s="1"/>
    </row>
    <row r="179" spans="6:6" ht="12.75" customHeight="1" x14ac:dyDescent="0.2">
      <c r="F179" s="1"/>
    </row>
    <row r="180" spans="6:6" ht="12.75" customHeight="1" x14ac:dyDescent="0.2">
      <c r="F180" s="1"/>
    </row>
    <row r="181" spans="6:6" ht="12.75" customHeight="1" x14ac:dyDescent="0.2">
      <c r="F181" s="1"/>
    </row>
    <row r="182" spans="6:6" ht="12.75" customHeight="1" x14ac:dyDescent="0.2">
      <c r="F182" s="1"/>
    </row>
    <row r="183" spans="6:6" ht="12.75" customHeight="1" x14ac:dyDescent="0.2">
      <c r="F183" s="1"/>
    </row>
    <row r="184" spans="6:6" ht="12.75" customHeight="1" x14ac:dyDescent="0.2">
      <c r="F184" s="1"/>
    </row>
    <row r="185" spans="6:6" ht="12.75" customHeight="1" x14ac:dyDescent="0.2">
      <c r="F185" s="1"/>
    </row>
    <row r="186" spans="6:6" ht="12.75" customHeight="1" x14ac:dyDescent="0.2">
      <c r="F186" s="1"/>
    </row>
    <row r="187" spans="6:6" ht="12.75" customHeight="1" x14ac:dyDescent="0.2">
      <c r="F187" s="1"/>
    </row>
    <row r="188" spans="6:6" ht="12.75" customHeight="1" x14ac:dyDescent="0.2">
      <c r="F188" s="1"/>
    </row>
    <row r="189" spans="6:6" ht="12.75" customHeight="1" x14ac:dyDescent="0.2">
      <c r="F189" s="1"/>
    </row>
    <row r="190" spans="6:6" ht="12.75" customHeight="1" x14ac:dyDescent="0.2">
      <c r="F190" s="1"/>
    </row>
    <row r="191" spans="6:6" ht="12.75" customHeight="1" x14ac:dyDescent="0.2">
      <c r="F191" s="1"/>
    </row>
    <row r="192" spans="6:6" ht="12.75" customHeight="1" x14ac:dyDescent="0.2">
      <c r="F192" s="1"/>
    </row>
    <row r="193" spans="6:6" ht="12.75" customHeight="1" x14ac:dyDescent="0.2">
      <c r="F193" s="1"/>
    </row>
    <row r="194" spans="6:6" ht="12.75" customHeight="1" x14ac:dyDescent="0.2">
      <c r="F194" s="1"/>
    </row>
    <row r="195" spans="6:6" ht="12.75" customHeight="1" x14ac:dyDescent="0.2">
      <c r="F195" s="1"/>
    </row>
    <row r="196" spans="6:6" ht="12.75" customHeight="1" x14ac:dyDescent="0.2">
      <c r="F196" s="1"/>
    </row>
    <row r="197" spans="6:6" ht="12.75" customHeight="1" x14ac:dyDescent="0.2">
      <c r="F197" s="1"/>
    </row>
    <row r="198" spans="6:6" ht="12.75" customHeight="1" x14ac:dyDescent="0.2">
      <c r="F198" s="1"/>
    </row>
    <row r="199" spans="6:6" ht="12.75" customHeight="1" x14ac:dyDescent="0.2">
      <c r="F199" s="1"/>
    </row>
    <row r="200" spans="6:6" ht="12.75" customHeight="1" x14ac:dyDescent="0.2">
      <c r="F200" s="1"/>
    </row>
    <row r="201" spans="6:6" ht="12.75" customHeight="1" x14ac:dyDescent="0.2">
      <c r="F201" s="1"/>
    </row>
    <row r="202" spans="6:6" ht="12.75" customHeight="1" x14ac:dyDescent="0.2">
      <c r="F202" s="1"/>
    </row>
    <row r="203" spans="6:6" ht="12.75" customHeight="1" x14ac:dyDescent="0.2">
      <c r="F203" s="1"/>
    </row>
    <row r="204" spans="6:6" ht="12.75" customHeight="1" x14ac:dyDescent="0.2">
      <c r="F204" s="1"/>
    </row>
    <row r="205" spans="6:6" ht="12.75" customHeight="1" x14ac:dyDescent="0.2">
      <c r="F205" s="1"/>
    </row>
    <row r="206" spans="6:6" ht="12.75" customHeight="1" x14ac:dyDescent="0.2">
      <c r="F206" s="1"/>
    </row>
    <row r="207" spans="6:6" ht="12.75" customHeight="1" x14ac:dyDescent="0.2">
      <c r="F207" s="1"/>
    </row>
    <row r="208" spans="6:6" ht="12.75" customHeight="1" x14ac:dyDescent="0.2">
      <c r="F208" s="1"/>
    </row>
    <row r="209" spans="6:6" ht="12.75" customHeight="1" x14ac:dyDescent="0.2">
      <c r="F209" s="1"/>
    </row>
    <row r="210" spans="6:6" ht="12.75" customHeight="1" x14ac:dyDescent="0.2">
      <c r="F210" s="1"/>
    </row>
    <row r="211" spans="6:6" ht="12.75" customHeight="1" x14ac:dyDescent="0.2">
      <c r="F211" s="1"/>
    </row>
    <row r="212" spans="6:6" ht="12.75" customHeight="1" x14ac:dyDescent="0.2">
      <c r="F212" s="1"/>
    </row>
    <row r="213" spans="6:6" ht="12.75" customHeight="1" x14ac:dyDescent="0.2">
      <c r="F213" s="1"/>
    </row>
    <row r="214" spans="6:6" ht="12.75" customHeight="1" x14ac:dyDescent="0.2">
      <c r="F214" s="1"/>
    </row>
    <row r="215" spans="6:6" ht="12.75" customHeight="1" x14ac:dyDescent="0.2">
      <c r="F215" s="1"/>
    </row>
    <row r="216" spans="6:6" ht="12.75" customHeight="1" x14ac:dyDescent="0.2">
      <c r="F216" s="1"/>
    </row>
    <row r="217" spans="6:6" ht="12.75" customHeight="1" x14ac:dyDescent="0.2">
      <c r="F217" s="1"/>
    </row>
    <row r="218" spans="6:6" ht="12.75" customHeight="1" x14ac:dyDescent="0.2">
      <c r="F218" s="1"/>
    </row>
    <row r="219" spans="6:6" ht="12.75" customHeight="1" x14ac:dyDescent="0.2">
      <c r="F219" s="1"/>
    </row>
    <row r="220" spans="6:6" ht="12.75" customHeight="1" x14ac:dyDescent="0.2">
      <c r="F220" s="1"/>
    </row>
    <row r="221" spans="6:6" ht="12.75" customHeight="1" x14ac:dyDescent="0.2">
      <c r="F221" s="1"/>
    </row>
    <row r="222" spans="6:6" ht="12.75" customHeight="1" x14ac:dyDescent="0.2">
      <c r="F222" s="1"/>
    </row>
    <row r="223" spans="6:6" ht="12.75" customHeight="1" x14ac:dyDescent="0.2">
      <c r="F223" s="1"/>
    </row>
    <row r="224" spans="6:6" ht="12.75" customHeight="1" x14ac:dyDescent="0.2">
      <c r="F224" s="1"/>
    </row>
    <row r="225" spans="6:6" ht="12.75" customHeight="1" x14ac:dyDescent="0.2">
      <c r="F225" s="1"/>
    </row>
    <row r="226" spans="6:6" ht="12.75" customHeight="1" x14ac:dyDescent="0.2">
      <c r="F226" s="1"/>
    </row>
    <row r="227" spans="6:6" ht="12.75" customHeight="1" x14ac:dyDescent="0.2">
      <c r="F227" s="1"/>
    </row>
    <row r="228" spans="6:6" ht="12.75" customHeight="1" x14ac:dyDescent="0.2">
      <c r="F228" s="1"/>
    </row>
    <row r="229" spans="6:6" ht="12.75" customHeight="1" x14ac:dyDescent="0.2">
      <c r="F229" s="1"/>
    </row>
    <row r="230" spans="6:6" ht="12.75" customHeight="1" x14ac:dyDescent="0.2">
      <c r="F230" s="1"/>
    </row>
    <row r="231" spans="6:6" ht="12.75" customHeight="1" x14ac:dyDescent="0.2">
      <c r="F231" s="1"/>
    </row>
    <row r="232" spans="6:6" ht="12.75" customHeight="1" x14ac:dyDescent="0.2">
      <c r="F232" s="1"/>
    </row>
    <row r="233" spans="6:6" ht="12.75" customHeight="1" x14ac:dyDescent="0.2">
      <c r="F233" s="1"/>
    </row>
    <row r="234" spans="6:6" ht="12.75" customHeight="1" x14ac:dyDescent="0.2">
      <c r="F234" s="1"/>
    </row>
    <row r="235" spans="6:6" ht="12.75" customHeight="1" x14ac:dyDescent="0.2">
      <c r="F235" s="1"/>
    </row>
    <row r="236" spans="6:6" ht="12.75" customHeight="1" x14ac:dyDescent="0.2">
      <c r="F236" s="1"/>
    </row>
    <row r="237" spans="6:6" ht="12.75" customHeight="1" x14ac:dyDescent="0.2">
      <c r="F237" s="1"/>
    </row>
    <row r="238" spans="6:6" ht="12.75" customHeight="1" x14ac:dyDescent="0.2">
      <c r="F238" s="1"/>
    </row>
    <row r="239" spans="6:6" ht="12.75" customHeight="1" x14ac:dyDescent="0.2">
      <c r="F239" s="1"/>
    </row>
    <row r="240" spans="6:6" ht="12.75" customHeight="1" x14ac:dyDescent="0.2">
      <c r="F240" s="1"/>
    </row>
    <row r="241" spans="6:6" ht="12.75" customHeight="1" x14ac:dyDescent="0.2">
      <c r="F241" s="1"/>
    </row>
    <row r="242" spans="6:6" ht="12.75" customHeight="1" x14ac:dyDescent="0.2">
      <c r="F242" s="1"/>
    </row>
    <row r="243" spans="6:6" ht="12.75" customHeight="1" x14ac:dyDescent="0.2">
      <c r="F243" s="1"/>
    </row>
    <row r="244" spans="6:6" ht="12.75" customHeight="1" x14ac:dyDescent="0.2">
      <c r="F244" s="1"/>
    </row>
    <row r="245" spans="6:6" ht="12.75" customHeight="1" x14ac:dyDescent="0.2">
      <c r="F245" s="1"/>
    </row>
    <row r="246" spans="6:6" ht="12.75" customHeight="1" x14ac:dyDescent="0.2">
      <c r="F246" s="1"/>
    </row>
    <row r="247" spans="6:6" ht="12.75" customHeight="1" x14ac:dyDescent="0.2">
      <c r="F247" s="1"/>
    </row>
    <row r="248" spans="6:6" ht="12.75" customHeight="1" x14ac:dyDescent="0.2">
      <c r="F248" s="1"/>
    </row>
    <row r="249" spans="6:6" ht="12.75" customHeight="1" x14ac:dyDescent="0.2">
      <c r="F249" s="1"/>
    </row>
    <row r="250" spans="6:6" ht="12.75" customHeight="1" x14ac:dyDescent="0.2">
      <c r="F250" s="1"/>
    </row>
    <row r="251" spans="6:6" ht="12.75" customHeight="1" x14ac:dyDescent="0.2">
      <c r="F251" s="1"/>
    </row>
    <row r="252" spans="6:6" ht="12.75" customHeight="1" x14ac:dyDescent="0.2">
      <c r="F252" s="1"/>
    </row>
    <row r="253" spans="6:6" ht="12.75" customHeight="1" x14ac:dyDescent="0.2">
      <c r="F253" s="1"/>
    </row>
    <row r="254" spans="6:6" ht="12.75" customHeight="1" x14ac:dyDescent="0.2">
      <c r="F254" s="1"/>
    </row>
    <row r="255" spans="6:6" ht="12.75" customHeight="1" x14ac:dyDescent="0.2">
      <c r="F255" s="1"/>
    </row>
    <row r="256" spans="6:6" ht="12.75" customHeight="1" x14ac:dyDescent="0.2">
      <c r="F256" s="1"/>
    </row>
    <row r="257" spans="6:6" ht="12.75" customHeight="1" x14ac:dyDescent="0.2">
      <c r="F257" s="1"/>
    </row>
    <row r="258" spans="6:6" ht="12.75" customHeight="1" x14ac:dyDescent="0.2">
      <c r="F258" s="1"/>
    </row>
    <row r="259" spans="6:6" ht="12.75" customHeight="1" x14ac:dyDescent="0.2">
      <c r="F259" s="1"/>
    </row>
    <row r="260" spans="6:6" ht="12.75" customHeight="1" x14ac:dyDescent="0.2">
      <c r="F260" s="1"/>
    </row>
    <row r="261" spans="6:6" ht="12.75" customHeight="1" x14ac:dyDescent="0.2">
      <c r="F261" s="1"/>
    </row>
    <row r="262" spans="6:6" ht="12.75" customHeight="1" x14ac:dyDescent="0.2">
      <c r="F262" s="1"/>
    </row>
    <row r="263" spans="6:6" ht="12.75" customHeight="1" x14ac:dyDescent="0.2">
      <c r="F263" s="1"/>
    </row>
    <row r="264" spans="6:6" ht="12.75" customHeight="1" x14ac:dyDescent="0.2">
      <c r="F264" s="1"/>
    </row>
    <row r="265" spans="6:6" ht="12.75" customHeight="1" x14ac:dyDescent="0.2">
      <c r="F265" s="1"/>
    </row>
    <row r="266" spans="6:6" ht="12.75" customHeight="1" x14ac:dyDescent="0.2">
      <c r="F266" s="1"/>
    </row>
    <row r="267" spans="6:6" ht="12.75" customHeight="1" x14ac:dyDescent="0.2">
      <c r="F267" s="1"/>
    </row>
    <row r="268" spans="6:6" ht="12.75" customHeight="1" x14ac:dyDescent="0.2">
      <c r="F268" s="1"/>
    </row>
    <row r="269" spans="6:6" ht="12.75" customHeight="1" x14ac:dyDescent="0.2">
      <c r="F269" s="1"/>
    </row>
    <row r="270" spans="6:6" ht="12.75" customHeight="1" x14ac:dyDescent="0.2">
      <c r="F270" s="1"/>
    </row>
    <row r="271" spans="6:6" ht="12.75" customHeight="1" x14ac:dyDescent="0.2">
      <c r="F271" s="1"/>
    </row>
    <row r="272" spans="6:6" ht="12.75" customHeight="1" x14ac:dyDescent="0.2">
      <c r="F272" s="1"/>
    </row>
    <row r="273" spans="6:6" ht="12.75" customHeight="1" x14ac:dyDescent="0.2">
      <c r="F273" s="1"/>
    </row>
    <row r="274" spans="6:6" ht="12.75" customHeight="1" x14ac:dyDescent="0.2">
      <c r="F274" s="1"/>
    </row>
    <row r="275" spans="6:6" ht="12.75" customHeight="1" x14ac:dyDescent="0.2">
      <c r="F275" s="1"/>
    </row>
    <row r="276" spans="6:6" ht="12.75" customHeight="1" x14ac:dyDescent="0.2">
      <c r="F276" s="1"/>
    </row>
    <row r="277" spans="6:6" ht="12.75" customHeight="1" x14ac:dyDescent="0.2">
      <c r="F277" s="1"/>
    </row>
    <row r="278" spans="6:6" ht="12.75" customHeight="1" x14ac:dyDescent="0.2">
      <c r="F278" s="1"/>
    </row>
    <row r="279" spans="6:6" ht="12.75" customHeight="1" x14ac:dyDescent="0.2">
      <c r="F279" s="1"/>
    </row>
    <row r="280" spans="6:6" ht="12.75" customHeight="1" x14ac:dyDescent="0.2">
      <c r="F280" s="1"/>
    </row>
    <row r="281" spans="6:6" ht="12.75" customHeight="1" x14ac:dyDescent="0.2">
      <c r="F281" s="1"/>
    </row>
    <row r="282" spans="6:6" ht="12.75" customHeight="1" x14ac:dyDescent="0.2">
      <c r="F282" s="1"/>
    </row>
    <row r="283" spans="6:6" ht="12.75" customHeight="1" x14ac:dyDescent="0.2">
      <c r="F283" s="1"/>
    </row>
    <row r="284" spans="6:6" ht="12.75" customHeight="1" x14ac:dyDescent="0.2">
      <c r="F284" s="1"/>
    </row>
    <row r="285" spans="6:6" ht="12.75" customHeight="1" x14ac:dyDescent="0.2">
      <c r="F285" s="1"/>
    </row>
    <row r="286" spans="6:6" ht="12.75" customHeight="1" x14ac:dyDescent="0.2">
      <c r="F286" s="1"/>
    </row>
    <row r="287" spans="6:6" ht="12.75" customHeight="1" x14ac:dyDescent="0.2">
      <c r="F287" s="1"/>
    </row>
    <row r="288" spans="6:6" ht="12.75" customHeight="1" x14ac:dyDescent="0.2">
      <c r="F288" s="1"/>
    </row>
    <row r="289" spans="6:6" ht="12.75" customHeight="1" x14ac:dyDescent="0.2">
      <c r="F289" s="1"/>
    </row>
    <row r="290" spans="6:6" ht="12.75" customHeight="1" x14ac:dyDescent="0.2">
      <c r="F290" s="1"/>
    </row>
    <row r="291" spans="6:6" ht="12.75" customHeight="1" x14ac:dyDescent="0.2">
      <c r="F291" s="1"/>
    </row>
    <row r="292" spans="6:6" ht="12.75" customHeight="1" x14ac:dyDescent="0.2">
      <c r="F292" s="1"/>
    </row>
    <row r="293" spans="6:6" ht="12.75" customHeight="1" x14ac:dyDescent="0.2">
      <c r="F293" s="1"/>
    </row>
    <row r="294" spans="6:6" ht="12.75" customHeight="1" x14ac:dyDescent="0.2">
      <c r="F294" s="1"/>
    </row>
    <row r="295" spans="6:6" ht="12.75" customHeight="1" x14ac:dyDescent="0.2">
      <c r="F295" s="1"/>
    </row>
    <row r="296" spans="6:6" ht="12.75" customHeight="1" x14ac:dyDescent="0.2">
      <c r="F296" s="1"/>
    </row>
    <row r="297" spans="6:6" ht="12.75" customHeight="1" x14ac:dyDescent="0.2">
      <c r="F297" s="1"/>
    </row>
    <row r="298" spans="6:6" ht="12.75" customHeight="1" x14ac:dyDescent="0.2">
      <c r="F298" s="1"/>
    </row>
    <row r="299" spans="6:6" ht="12.75" customHeight="1" x14ac:dyDescent="0.2">
      <c r="F299" s="1"/>
    </row>
    <row r="300" spans="6:6" ht="12.75" customHeight="1" x14ac:dyDescent="0.2">
      <c r="F300" s="1"/>
    </row>
    <row r="301" spans="6:6" ht="12.75" customHeight="1" x14ac:dyDescent="0.2">
      <c r="F301" s="1"/>
    </row>
    <row r="302" spans="6:6" ht="12.75" customHeight="1" x14ac:dyDescent="0.2">
      <c r="F302" s="1"/>
    </row>
    <row r="303" spans="6:6" ht="12.75" customHeight="1" x14ac:dyDescent="0.2">
      <c r="F303" s="1"/>
    </row>
    <row r="304" spans="6:6" ht="12.75" customHeight="1" x14ac:dyDescent="0.2">
      <c r="F304" s="1"/>
    </row>
    <row r="305" spans="6:6" ht="12.75" customHeight="1" x14ac:dyDescent="0.2">
      <c r="F305" s="1"/>
    </row>
    <row r="306" spans="6:6" ht="12.75" customHeight="1" x14ac:dyDescent="0.2">
      <c r="F306" s="1"/>
    </row>
    <row r="307" spans="6:6" ht="12.75" customHeight="1" x14ac:dyDescent="0.2">
      <c r="F307" s="1"/>
    </row>
    <row r="308" spans="6:6" ht="12.75" customHeight="1" x14ac:dyDescent="0.2">
      <c r="F308" s="1"/>
    </row>
    <row r="309" spans="6:6" ht="12.75" customHeight="1" x14ac:dyDescent="0.2">
      <c r="F309" s="1"/>
    </row>
    <row r="310" spans="6:6" ht="12.75" customHeight="1" x14ac:dyDescent="0.2">
      <c r="F310" s="1"/>
    </row>
    <row r="311" spans="6:6" ht="12.75" customHeight="1" x14ac:dyDescent="0.2">
      <c r="F311" s="1"/>
    </row>
    <row r="312" spans="6:6" ht="12.75" customHeight="1" x14ac:dyDescent="0.2">
      <c r="F312" s="1"/>
    </row>
    <row r="313" spans="6:6" ht="12.75" customHeight="1" x14ac:dyDescent="0.2">
      <c r="F313" s="1"/>
    </row>
    <row r="314" spans="6:6" ht="12.75" customHeight="1" x14ac:dyDescent="0.2">
      <c r="F314" s="1"/>
    </row>
    <row r="315" spans="6:6" ht="12.75" customHeight="1" x14ac:dyDescent="0.2">
      <c r="F315" s="1"/>
    </row>
    <row r="316" spans="6:6" ht="12.75" customHeight="1" x14ac:dyDescent="0.2">
      <c r="F316" s="1"/>
    </row>
    <row r="317" spans="6:6" ht="12.75" customHeight="1" x14ac:dyDescent="0.2">
      <c r="F317" s="1"/>
    </row>
    <row r="318" spans="6:6" ht="12.75" customHeight="1" x14ac:dyDescent="0.2">
      <c r="F318" s="1"/>
    </row>
    <row r="319" spans="6:6" ht="12.75" customHeight="1" x14ac:dyDescent="0.2">
      <c r="F319" s="1"/>
    </row>
    <row r="320" spans="6:6" ht="12.75" customHeight="1" x14ac:dyDescent="0.2">
      <c r="F320" s="1"/>
    </row>
    <row r="321" spans="6:6" ht="12.75" customHeight="1" x14ac:dyDescent="0.2">
      <c r="F321" s="1"/>
    </row>
    <row r="322" spans="6:6" ht="12.75" customHeight="1" x14ac:dyDescent="0.2">
      <c r="F322" s="1"/>
    </row>
    <row r="323" spans="6:6" ht="12.75" customHeight="1" x14ac:dyDescent="0.2">
      <c r="F323" s="1"/>
    </row>
    <row r="324" spans="6:6" ht="12.75" customHeight="1" x14ac:dyDescent="0.2">
      <c r="F324" s="1"/>
    </row>
    <row r="325" spans="6:6" ht="12.75" customHeight="1" x14ac:dyDescent="0.2">
      <c r="F325" s="1"/>
    </row>
    <row r="326" spans="6:6" ht="12.75" customHeight="1" x14ac:dyDescent="0.2">
      <c r="F326" s="1"/>
    </row>
    <row r="327" spans="6:6" ht="12.75" customHeight="1" x14ac:dyDescent="0.2">
      <c r="F327" s="1"/>
    </row>
    <row r="328" spans="6:6" ht="12.75" customHeight="1" x14ac:dyDescent="0.2">
      <c r="F328" s="1"/>
    </row>
    <row r="329" spans="6:6" ht="12.75" customHeight="1" x14ac:dyDescent="0.2">
      <c r="F329" s="1"/>
    </row>
    <row r="330" spans="6:6" ht="12.75" customHeight="1" x14ac:dyDescent="0.2">
      <c r="F330" s="1"/>
    </row>
    <row r="331" spans="6:6" ht="12.75" customHeight="1" x14ac:dyDescent="0.2">
      <c r="F331" s="1"/>
    </row>
    <row r="332" spans="6:6" ht="12.75" customHeight="1" x14ac:dyDescent="0.2">
      <c r="F332" s="1"/>
    </row>
    <row r="333" spans="6:6" ht="12.75" customHeight="1" x14ac:dyDescent="0.2">
      <c r="F333" s="1"/>
    </row>
    <row r="334" spans="6:6" ht="12.75" customHeight="1" x14ac:dyDescent="0.2">
      <c r="F334" s="1"/>
    </row>
    <row r="335" spans="6:6" ht="12.75" customHeight="1" x14ac:dyDescent="0.2">
      <c r="F335" s="1"/>
    </row>
    <row r="336" spans="6:6" ht="12.75" customHeight="1" x14ac:dyDescent="0.2">
      <c r="F336" s="1"/>
    </row>
    <row r="337" spans="6:6" ht="12.75" customHeight="1" x14ac:dyDescent="0.2">
      <c r="F337" s="1"/>
    </row>
    <row r="338" spans="6:6" ht="12.75" customHeight="1" x14ac:dyDescent="0.2">
      <c r="F338" s="1"/>
    </row>
    <row r="339" spans="6:6" ht="12.75" customHeight="1" x14ac:dyDescent="0.2">
      <c r="F339" s="1"/>
    </row>
    <row r="340" spans="6:6" ht="12.75" customHeight="1" x14ac:dyDescent="0.2">
      <c r="F340" s="1"/>
    </row>
    <row r="341" spans="6:6" ht="12.75" customHeight="1" x14ac:dyDescent="0.2">
      <c r="F341" s="1"/>
    </row>
    <row r="342" spans="6:6" ht="12.75" customHeight="1" x14ac:dyDescent="0.2">
      <c r="F342" s="1"/>
    </row>
    <row r="343" spans="6:6" ht="12.75" customHeight="1" x14ac:dyDescent="0.2">
      <c r="F343" s="1"/>
    </row>
    <row r="344" spans="6:6" ht="12.75" customHeight="1" x14ac:dyDescent="0.2">
      <c r="F344" s="1"/>
    </row>
    <row r="345" spans="6:6" ht="12.75" customHeight="1" x14ac:dyDescent="0.2">
      <c r="F345" s="1"/>
    </row>
    <row r="346" spans="6:6" ht="12.75" customHeight="1" x14ac:dyDescent="0.2">
      <c r="F346" s="1"/>
    </row>
    <row r="347" spans="6:6" ht="12.75" customHeight="1" x14ac:dyDescent="0.2">
      <c r="F347" s="1"/>
    </row>
    <row r="348" spans="6:6" ht="12.75" customHeight="1" x14ac:dyDescent="0.2">
      <c r="F348" s="1"/>
    </row>
    <row r="349" spans="6:6" ht="12.75" customHeight="1" x14ac:dyDescent="0.2">
      <c r="F349" s="1"/>
    </row>
    <row r="350" spans="6:6" ht="12.75" customHeight="1" x14ac:dyDescent="0.2">
      <c r="F350" s="1"/>
    </row>
    <row r="351" spans="6:6" ht="12.75" customHeight="1" x14ac:dyDescent="0.2">
      <c r="F351" s="1"/>
    </row>
    <row r="352" spans="6:6" ht="12.75" customHeight="1" x14ac:dyDescent="0.2">
      <c r="F352" s="1"/>
    </row>
    <row r="353" spans="6:6" ht="12.75" customHeight="1" x14ac:dyDescent="0.2">
      <c r="F353" s="1"/>
    </row>
    <row r="354" spans="6:6" ht="12.75" customHeight="1" x14ac:dyDescent="0.2">
      <c r="F354" s="1"/>
    </row>
    <row r="355" spans="6:6" ht="12.75" customHeight="1" x14ac:dyDescent="0.2">
      <c r="F355" s="1"/>
    </row>
    <row r="356" spans="6:6" ht="12.75" customHeight="1" x14ac:dyDescent="0.2">
      <c r="F356" s="1"/>
    </row>
    <row r="357" spans="6:6" ht="12.75" customHeight="1" x14ac:dyDescent="0.2">
      <c r="F357" s="1"/>
    </row>
    <row r="358" spans="6:6" ht="12.75" customHeight="1" x14ac:dyDescent="0.2">
      <c r="F358" s="1"/>
    </row>
    <row r="359" spans="6:6" ht="12.75" customHeight="1" x14ac:dyDescent="0.2">
      <c r="F359" s="1"/>
    </row>
    <row r="360" spans="6:6" ht="12.75" customHeight="1" x14ac:dyDescent="0.2">
      <c r="F360" s="1"/>
    </row>
    <row r="361" spans="6:6" ht="12.75" customHeight="1" x14ac:dyDescent="0.2">
      <c r="F361" s="1"/>
    </row>
    <row r="362" spans="6:6" ht="12.75" customHeight="1" x14ac:dyDescent="0.2">
      <c r="F362" s="1"/>
    </row>
    <row r="363" spans="6:6" ht="12.75" customHeight="1" x14ac:dyDescent="0.2">
      <c r="F363" s="1"/>
    </row>
    <row r="364" spans="6:6" ht="12.75" customHeight="1" x14ac:dyDescent="0.2">
      <c r="F364" s="1"/>
    </row>
    <row r="365" spans="6:6" ht="12.75" customHeight="1" x14ac:dyDescent="0.2">
      <c r="F365" s="1"/>
    </row>
    <row r="366" spans="6:6" ht="12.75" customHeight="1" x14ac:dyDescent="0.2">
      <c r="F366" s="1"/>
    </row>
    <row r="367" spans="6:6" ht="12.75" customHeight="1" x14ac:dyDescent="0.2">
      <c r="F367" s="1"/>
    </row>
    <row r="368" spans="6:6" ht="12.75" customHeight="1" x14ac:dyDescent="0.2">
      <c r="F368" s="1"/>
    </row>
    <row r="369" spans="6:6" ht="12.75" customHeight="1" x14ac:dyDescent="0.2">
      <c r="F369" s="1"/>
    </row>
    <row r="370" spans="6:6" ht="12.75" customHeight="1" x14ac:dyDescent="0.2">
      <c r="F370" s="1"/>
    </row>
    <row r="371" spans="6:6" ht="12.75" customHeight="1" x14ac:dyDescent="0.2">
      <c r="F371" s="1"/>
    </row>
    <row r="372" spans="6:6" ht="12.75" customHeight="1" x14ac:dyDescent="0.2">
      <c r="F372" s="1"/>
    </row>
    <row r="373" spans="6:6" ht="12.75" customHeight="1" x14ac:dyDescent="0.2">
      <c r="F373" s="1"/>
    </row>
    <row r="374" spans="6:6" ht="12.75" customHeight="1" x14ac:dyDescent="0.2">
      <c r="F374" s="1"/>
    </row>
    <row r="375" spans="6:6" ht="12.75" customHeight="1" x14ac:dyDescent="0.2">
      <c r="F375" s="1"/>
    </row>
    <row r="376" spans="6:6" ht="12.75" customHeight="1" x14ac:dyDescent="0.2">
      <c r="F376" s="1"/>
    </row>
    <row r="377" spans="6:6" ht="12.75" customHeight="1" x14ac:dyDescent="0.2">
      <c r="F377" s="1"/>
    </row>
    <row r="378" spans="6:6" ht="12.75" customHeight="1" x14ac:dyDescent="0.2">
      <c r="F378" s="1"/>
    </row>
    <row r="379" spans="6:6" ht="12.75" customHeight="1" x14ac:dyDescent="0.2">
      <c r="F379" s="1"/>
    </row>
    <row r="380" spans="6:6" ht="12.75" customHeight="1" x14ac:dyDescent="0.2">
      <c r="F380" s="1"/>
    </row>
    <row r="381" spans="6:6" ht="12.75" customHeight="1" x14ac:dyDescent="0.2">
      <c r="F381" s="1"/>
    </row>
    <row r="382" spans="6:6" ht="12.75" customHeight="1" x14ac:dyDescent="0.2">
      <c r="F382" s="1"/>
    </row>
    <row r="383" spans="6:6" ht="12.75" customHeight="1" x14ac:dyDescent="0.2">
      <c r="F383" s="1"/>
    </row>
    <row r="384" spans="6:6" ht="12.75" customHeight="1" x14ac:dyDescent="0.2">
      <c r="F384" s="1"/>
    </row>
    <row r="385" spans="6:6" ht="12.75" customHeight="1" x14ac:dyDescent="0.2">
      <c r="F385" s="1"/>
    </row>
    <row r="386" spans="6:6" ht="12.75" customHeight="1" x14ac:dyDescent="0.2">
      <c r="F386" s="1"/>
    </row>
    <row r="387" spans="6:6" ht="12.75" customHeight="1" x14ac:dyDescent="0.2">
      <c r="F387" s="1"/>
    </row>
    <row r="388" spans="6:6" ht="12.75" customHeight="1" x14ac:dyDescent="0.2">
      <c r="F388" s="1"/>
    </row>
    <row r="389" spans="6:6" ht="12.75" customHeight="1" x14ac:dyDescent="0.2">
      <c r="F389" s="1"/>
    </row>
    <row r="390" spans="6:6" ht="12.75" customHeight="1" x14ac:dyDescent="0.2">
      <c r="F390" s="1"/>
    </row>
    <row r="391" spans="6:6" ht="12.75" customHeight="1" x14ac:dyDescent="0.2">
      <c r="F391" s="1"/>
    </row>
    <row r="392" spans="6:6" ht="12.75" customHeight="1" x14ac:dyDescent="0.2">
      <c r="F392" s="1"/>
    </row>
    <row r="393" spans="6:6" ht="12.75" customHeight="1" x14ac:dyDescent="0.2">
      <c r="F393" s="1"/>
    </row>
    <row r="394" spans="6:6" ht="12.75" customHeight="1" x14ac:dyDescent="0.2">
      <c r="F394" s="1"/>
    </row>
    <row r="395" spans="6:6" ht="12.75" customHeight="1" x14ac:dyDescent="0.2">
      <c r="F395" s="1"/>
    </row>
    <row r="396" spans="6:6" ht="12.75" customHeight="1" x14ac:dyDescent="0.2">
      <c r="F396" s="1"/>
    </row>
    <row r="397" spans="6:6" ht="12.75" customHeight="1" x14ac:dyDescent="0.2">
      <c r="F397" s="1"/>
    </row>
    <row r="398" spans="6:6" ht="12.75" customHeight="1" x14ac:dyDescent="0.2">
      <c r="F398" s="1"/>
    </row>
    <row r="399" spans="6:6" ht="12.75" customHeight="1" x14ac:dyDescent="0.2">
      <c r="F399" s="1"/>
    </row>
    <row r="400" spans="6:6" ht="12.75" customHeight="1" x14ac:dyDescent="0.2">
      <c r="F400" s="1"/>
    </row>
    <row r="401" spans="6:6" ht="12.75" customHeight="1" x14ac:dyDescent="0.2">
      <c r="F401" s="1"/>
    </row>
    <row r="402" spans="6:6" ht="12.75" customHeight="1" x14ac:dyDescent="0.2">
      <c r="F402" s="1"/>
    </row>
    <row r="403" spans="6:6" ht="12.75" customHeight="1" x14ac:dyDescent="0.2">
      <c r="F403" s="1"/>
    </row>
    <row r="404" spans="6:6" ht="12.75" customHeight="1" x14ac:dyDescent="0.2">
      <c r="F404" s="1"/>
    </row>
    <row r="405" spans="6:6" ht="12.75" customHeight="1" x14ac:dyDescent="0.2">
      <c r="F405" s="1"/>
    </row>
    <row r="406" spans="6:6" ht="12.75" customHeight="1" x14ac:dyDescent="0.2">
      <c r="F406" s="1"/>
    </row>
    <row r="407" spans="6:6" ht="12.75" customHeight="1" x14ac:dyDescent="0.2">
      <c r="F407" s="1"/>
    </row>
    <row r="408" spans="6:6" ht="12.75" customHeight="1" x14ac:dyDescent="0.2">
      <c r="F408" s="1"/>
    </row>
    <row r="409" spans="6:6" ht="12.75" customHeight="1" x14ac:dyDescent="0.2">
      <c r="F409" s="1"/>
    </row>
    <row r="410" spans="6:6" ht="12.75" customHeight="1" x14ac:dyDescent="0.2">
      <c r="F410" s="1"/>
    </row>
    <row r="411" spans="6:6" ht="12.75" customHeight="1" x14ac:dyDescent="0.2">
      <c r="F411" s="1"/>
    </row>
    <row r="412" spans="6:6" ht="12.75" customHeight="1" x14ac:dyDescent="0.2">
      <c r="F412" s="1"/>
    </row>
    <row r="413" spans="6:6" ht="12.75" customHeight="1" x14ac:dyDescent="0.2">
      <c r="F413" s="1"/>
    </row>
    <row r="414" spans="6:6" ht="12.75" customHeight="1" x14ac:dyDescent="0.2">
      <c r="F414" s="1"/>
    </row>
    <row r="415" spans="6:6" ht="12.75" customHeight="1" x14ac:dyDescent="0.2">
      <c r="F415" s="1"/>
    </row>
    <row r="416" spans="6:6" ht="12.75" customHeight="1" x14ac:dyDescent="0.2">
      <c r="F416" s="1"/>
    </row>
    <row r="417" spans="6:6" ht="12.75" customHeight="1" x14ac:dyDescent="0.2">
      <c r="F417" s="1"/>
    </row>
    <row r="418" spans="6:6" ht="12.75" customHeight="1" x14ac:dyDescent="0.2">
      <c r="F418" s="1"/>
    </row>
    <row r="419" spans="6:6" ht="12.75" customHeight="1" x14ac:dyDescent="0.2">
      <c r="F419" s="1"/>
    </row>
    <row r="420" spans="6:6" ht="12.75" customHeight="1" x14ac:dyDescent="0.2">
      <c r="F420" s="1"/>
    </row>
    <row r="421" spans="6:6" ht="12.75" customHeight="1" x14ac:dyDescent="0.2">
      <c r="F421" s="1"/>
    </row>
    <row r="422" spans="6:6" ht="12.75" customHeight="1" x14ac:dyDescent="0.2">
      <c r="F422" s="1"/>
    </row>
    <row r="423" spans="6:6" ht="12.75" customHeight="1" x14ac:dyDescent="0.2">
      <c r="F423" s="1"/>
    </row>
    <row r="424" spans="6:6" ht="12.75" customHeight="1" x14ac:dyDescent="0.2">
      <c r="F424" s="1"/>
    </row>
    <row r="425" spans="6:6" ht="12.75" customHeight="1" x14ac:dyDescent="0.2">
      <c r="F425" s="1"/>
    </row>
    <row r="426" spans="6:6" ht="12.75" customHeight="1" x14ac:dyDescent="0.2">
      <c r="F426" s="1"/>
    </row>
    <row r="427" spans="6:6" ht="12.75" customHeight="1" x14ac:dyDescent="0.2">
      <c r="F427" s="1"/>
    </row>
    <row r="428" spans="6:6" ht="12.75" customHeight="1" x14ac:dyDescent="0.2">
      <c r="F428" s="1"/>
    </row>
    <row r="429" spans="6:6" ht="12.75" customHeight="1" x14ac:dyDescent="0.2">
      <c r="F429" s="1"/>
    </row>
    <row r="430" spans="6:6" ht="12.75" customHeight="1" x14ac:dyDescent="0.2">
      <c r="F430" s="1"/>
    </row>
    <row r="431" spans="6:6" ht="12.75" customHeight="1" x14ac:dyDescent="0.2">
      <c r="F431" s="1"/>
    </row>
    <row r="432" spans="6:6" ht="12.75" customHeight="1" x14ac:dyDescent="0.2">
      <c r="F432" s="1"/>
    </row>
    <row r="433" spans="6:6" ht="12.75" customHeight="1" x14ac:dyDescent="0.2">
      <c r="F433" s="1"/>
    </row>
    <row r="434" spans="6:6" ht="12.75" customHeight="1" x14ac:dyDescent="0.2">
      <c r="F434" s="1"/>
    </row>
    <row r="435" spans="6:6" ht="12.75" customHeight="1" x14ac:dyDescent="0.2">
      <c r="F435" s="1"/>
    </row>
    <row r="436" spans="6:6" ht="12.75" customHeight="1" x14ac:dyDescent="0.2">
      <c r="F436" s="1"/>
    </row>
    <row r="437" spans="6:6" ht="12.75" customHeight="1" x14ac:dyDescent="0.2">
      <c r="F437" s="1"/>
    </row>
    <row r="438" spans="6:6" ht="12.75" customHeight="1" x14ac:dyDescent="0.2">
      <c r="F438" s="1"/>
    </row>
    <row r="439" spans="6:6" ht="12.75" customHeight="1" x14ac:dyDescent="0.2">
      <c r="F439" s="1"/>
    </row>
    <row r="440" spans="6:6" ht="12.75" customHeight="1" x14ac:dyDescent="0.2">
      <c r="F440" s="1"/>
    </row>
    <row r="441" spans="6:6" ht="12.75" customHeight="1" x14ac:dyDescent="0.2">
      <c r="F441" s="1"/>
    </row>
    <row r="442" spans="6:6" ht="12.75" customHeight="1" x14ac:dyDescent="0.2">
      <c r="F442" s="1"/>
    </row>
    <row r="443" spans="6:6" ht="12.75" customHeight="1" x14ac:dyDescent="0.2">
      <c r="F443" s="1"/>
    </row>
    <row r="444" spans="6:6" ht="12.75" customHeight="1" x14ac:dyDescent="0.2">
      <c r="F444" s="1"/>
    </row>
    <row r="445" spans="6:6" ht="12.75" customHeight="1" x14ac:dyDescent="0.2">
      <c r="F445" s="1"/>
    </row>
    <row r="446" spans="6:6" ht="12.75" customHeight="1" x14ac:dyDescent="0.2">
      <c r="F446" s="1"/>
    </row>
    <row r="447" spans="6:6" ht="12.75" customHeight="1" x14ac:dyDescent="0.2">
      <c r="F447" s="1"/>
    </row>
    <row r="448" spans="6:6" ht="12.75" customHeight="1" x14ac:dyDescent="0.2">
      <c r="F448" s="1"/>
    </row>
    <row r="449" spans="6:6" ht="12.75" customHeight="1" x14ac:dyDescent="0.2">
      <c r="F449" s="1"/>
    </row>
    <row r="450" spans="6:6" ht="12.75" customHeight="1" x14ac:dyDescent="0.2">
      <c r="F450" s="1"/>
    </row>
    <row r="451" spans="6:6" ht="12.75" customHeight="1" x14ac:dyDescent="0.2">
      <c r="F451" s="1"/>
    </row>
    <row r="452" spans="6:6" ht="12.75" customHeight="1" x14ac:dyDescent="0.2">
      <c r="F452" s="1"/>
    </row>
    <row r="453" spans="6:6" ht="12.75" customHeight="1" x14ac:dyDescent="0.2">
      <c r="F453" s="1"/>
    </row>
    <row r="454" spans="6:6" ht="12.75" customHeight="1" x14ac:dyDescent="0.2">
      <c r="F454" s="1"/>
    </row>
    <row r="455" spans="6:6" ht="12.75" customHeight="1" x14ac:dyDescent="0.2">
      <c r="F455" s="1"/>
    </row>
    <row r="456" spans="6:6" ht="12.75" customHeight="1" x14ac:dyDescent="0.2">
      <c r="F456" s="1"/>
    </row>
    <row r="457" spans="6:6" ht="12.75" customHeight="1" x14ac:dyDescent="0.2">
      <c r="F457" s="1"/>
    </row>
    <row r="458" spans="6:6" ht="12.75" customHeight="1" x14ac:dyDescent="0.2">
      <c r="F458" s="1"/>
    </row>
    <row r="459" spans="6:6" ht="12.75" customHeight="1" x14ac:dyDescent="0.2">
      <c r="F459" s="1"/>
    </row>
    <row r="460" spans="6:6" ht="12.75" customHeight="1" x14ac:dyDescent="0.2">
      <c r="F460" s="1"/>
    </row>
    <row r="461" spans="6:6" ht="12.75" customHeight="1" x14ac:dyDescent="0.2">
      <c r="F461" s="1"/>
    </row>
    <row r="462" spans="6:6" ht="12.75" customHeight="1" x14ac:dyDescent="0.2">
      <c r="F462" s="1"/>
    </row>
    <row r="463" spans="6:6" ht="12.75" customHeight="1" x14ac:dyDescent="0.2">
      <c r="F463" s="1"/>
    </row>
    <row r="464" spans="6:6" ht="12.75" customHeight="1" x14ac:dyDescent="0.2">
      <c r="F464" s="1"/>
    </row>
    <row r="465" spans="6:6" ht="12.75" customHeight="1" x14ac:dyDescent="0.2">
      <c r="F465" s="1"/>
    </row>
    <row r="466" spans="6:6" ht="12.75" customHeight="1" x14ac:dyDescent="0.2">
      <c r="F466" s="1"/>
    </row>
    <row r="467" spans="6:6" ht="12.75" customHeight="1" x14ac:dyDescent="0.2">
      <c r="F467" s="1"/>
    </row>
    <row r="468" spans="6:6" ht="12.75" customHeight="1" x14ac:dyDescent="0.2">
      <c r="F468" s="1"/>
    </row>
    <row r="469" spans="6:6" ht="12.75" customHeight="1" x14ac:dyDescent="0.2">
      <c r="F469" s="1"/>
    </row>
    <row r="470" spans="6:6" ht="12.75" customHeight="1" x14ac:dyDescent="0.2">
      <c r="F470" s="1"/>
    </row>
    <row r="471" spans="6:6" ht="12.75" customHeight="1" x14ac:dyDescent="0.2">
      <c r="F471" s="1"/>
    </row>
    <row r="472" spans="6:6" ht="12.75" customHeight="1" x14ac:dyDescent="0.2">
      <c r="F472" s="1"/>
    </row>
    <row r="473" spans="6:6" ht="12.75" customHeight="1" x14ac:dyDescent="0.2">
      <c r="F473" s="1"/>
    </row>
    <row r="474" spans="6:6" ht="12.75" customHeight="1" x14ac:dyDescent="0.2">
      <c r="F474" s="1"/>
    </row>
    <row r="475" spans="6:6" ht="12.75" customHeight="1" x14ac:dyDescent="0.2">
      <c r="F475" s="1"/>
    </row>
    <row r="476" spans="6:6" ht="12.75" customHeight="1" x14ac:dyDescent="0.2">
      <c r="F476" s="1"/>
    </row>
    <row r="477" spans="6:6" ht="12.75" customHeight="1" x14ac:dyDescent="0.2">
      <c r="F477" s="1"/>
    </row>
    <row r="478" spans="6:6" ht="12.75" customHeight="1" x14ac:dyDescent="0.2">
      <c r="F478" s="1"/>
    </row>
    <row r="479" spans="6:6" ht="12.75" customHeight="1" x14ac:dyDescent="0.2">
      <c r="F479" s="1"/>
    </row>
    <row r="480" spans="6:6" ht="12.75" customHeight="1" x14ac:dyDescent="0.2">
      <c r="F480" s="1"/>
    </row>
    <row r="481" spans="6:6" ht="12.75" customHeight="1" x14ac:dyDescent="0.2">
      <c r="F481" s="1"/>
    </row>
    <row r="482" spans="6:6" ht="12.75" customHeight="1" x14ac:dyDescent="0.2">
      <c r="F482" s="1"/>
    </row>
    <row r="483" spans="6:6" ht="12.75" customHeight="1" x14ac:dyDescent="0.2">
      <c r="F483" s="1"/>
    </row>
    <row r="484" spans="6:6" ht="12.75" customHeight="1" x14ac:dyDescent="0.2">
      <c r="F484" s="1"/>
    </row>
    <row r="485" spans="6:6" ht="12.75" customHeight="1" x14ac:dyDescent="0.2">
      <c r="F485" s="1"/>
    </row>
    <row r="486" spans="6:6" ht="12.75" customHeight="1" x14ac:dyDescent="0.2">
      <c r="F486" s="1"/>
    </row>
    <row r="487" spans="6:6" ht="12.75" customHeight="1" x14ac:dyDescent="0.2">
      <c r="F487" s="1"/>
    </row>
    <row r="488" spans="6:6" ht="12.75" customHeight="1" x14ac:dyDescent="0.2">
      <c r="F488" s="1"/>
    </row>
    <row r="489" spans="6:6" ht="12.75" customHeight="1" x14ac:dyDescent="0.2">
      <c r="F489" s="1"/>
    </row>
    <row r="490" spans="6:6" ht="12.75" customHeight="1" x14ac:dyDescent="0.2">
      <c r="F490" s="1"/>
    </row>
    <row r="491" spans="6:6" ht="12.75" customHeight="1" x14ac:dyDescent="0.2">
      <c r="F491" s="1"/>
    </row>
    <row r="492" spans="6:6" ht="12.75" customHeight="1" x14ac:dyDescent="0.2">
      <c r="F492" s="1"/>
    </row>
    <row r="493" spans="6:6" ht="12.75" customHeight="1" x14ac:dyDescent="0.2">
      <c r="F493" s="1"/>
    </row>
    <row r="494" spans="6:6" ht="12.75" customHeight="1" x14ac:dyDescent="0.2">
      <c r="F494" s="1"/>
    </row>
    <row r="495" spans="6:6" ht="12.75" customHeight="1" x14ac:dyDescent="0.2">
      <c r="F495" s="1"/>
    </row>
    <row r="496" spans="6:6" ht="12.75" customHeight="1" x14ac:dyDescent="0.2">
      <c r="F496" s="1"/>
    </row>
    <row r="497" spans="6:6" ht="12.75" customHeight="1" x14ac:dyDescent="0.2">
      <c r="F497" s="1"/>
    </row>
    <row r="498" spans="6:6" ht="12.75" customHeight="1" x14ac:dyDescent="0.2">
      <c r="F498" s="1"/>
    </row>
    <row r="499" spans="6:6" ht="12.75" customHeight="1" x14ac:dyDescent="0.2">
      <c r="F499" s="1"/>
    </row>
    <row r="500" spans="6:6" ht="12.75" customHeight="1" x14ac:dyDescent="0.2">
      <c r="F500" s="1"/>
    </row>
    <row r="501" spans="6:6" ht="12.75" customHeight="1" x14ac:dyDescent="0.2">
      <c r="F501" s="1"/>
    </row>
    <row r="502" spans="6:6" ht="12.75" customHeight="1" x14ac:dyDescent="0.2">
      <c r="F502" s="1"/>
    </row>
    <row r="503" spans="6:6" ht="12.75" customHeight="1" x14ac:dyDescent="0.2">
      <c r="F503" s="1"/>
    </row>
    <row r="504" spans="6:6" ht="12.75" customHeight="1" x14ac:dyDescent="0.2">
      <c r="F504" s="1"/>
    </row>
    <row r="505" spans="6:6" ht="12.75" customHeight="1" x14ac:dyDescent="0.2">
      <c r="F505" s="1"/>
    </row>
    <row r="506" spans="6:6" ht="12.75" customHeight="1" x14ac:dyDescent="0.2">
      <c r="F506" s="1"/>
    </row>
    <row r="507" spans="6:6" ht="12.75" customHeight="1" x14ac:dyDescent="0.2">
      <c r="F507" s="1"/>
    </row>
    <row r="508" spans="6:6" ht="12.75" customHeight="1" x14ac:dyDescent="0.2">
      <c r="F508" s="1"/>
    </row>
    <row r="509" spans="6:6" ht="12.75" customHeight="1" x14ac:dyDescent="0.2">
      <c r="F509" s="1"/>
    </row>
    <row r="510" spans="6:6" ht="12.75" customHeight="1" x14ac:dyDescent="0.2">
      <c r="F510" s="1"/>
    </row>
    <row r="511" spans="6:6" ht="12.75" customHeight="1" x14ac:dyDescent="0.2">
      <c r="F511" s="1"/>
    </row>
    <row r="512" spans="6:6" ht="12.75" customHeight="1" x14ac:dyDescent="0.2">
      <c r="F512" s="1"/>
    </row>
    <row r="513" spans="6:6" ht="12.75" customHeight="1" x14ac:dyDescent="0.2">
      <c r="F513" s="1"/>
    </row>
    <row r="514" spans="6:6" ht="12.75" customHeight="1" x14ac:dyDescent="0.2">
      <c r="F514" s="1"/>
    </row>
    <row r="515" spans="6:6" ht="12.75" customHeight="1" x14ac:dyDescent="0.2">
      <c r="F515" s="1"/>
    </row>
    <row r="516" spans="6:6" ht="12.75" customHeight="1" x14ac:dyDescent="0.2">
      <c r="F516" s="1"/>
    </row>
    <row r="517" spans="6:6" ht="12.75" customHeight="1" x14ac:dyDescent="0.2">
      <c r="F517" s="1"/>
    </row>
    <row r="518" spans="6:6" ht="12.75" customHeight="1" x14ac:dyDescent="0.2">
      <c r="F518" s="1"/>
    </row>
    <row r="519" spans="6:6" ht="12.75" customHeight="1" x14ac:dyDescent="0.2">
      <c r="F519" s="1"/>
    </row>
    <row r="520" spans="6:6" ht="12.75" customHeight="1" x14ac:dyDescent="0.2">
      <c r="F520" s="1"/>
    </row>
    <row r="521" spans="6:6" ht="12.75" customHeight="1" x14ac:dyDescent="0.2">
      <c r="F521" s="1"/>
    </row>
    <row r="522" spans="6:6" ht="12.75" customHeight="1" x14ac:dyDescent="0.2">
      <c r="F522" s="1"/>
    </row>
    <row r="523" spans="6:6" ht="12.75" customHeight="1" x14ac:dyDescent="0.2">
      <c r="F523" s="1"/>
    </row>
    <row r="524" spans="6:6" ht="12.75" customHeight="1" x14ac:dyDescent="0.2">
      <c r="F524" s="1"/>
    </row>
    <row r="525" spans="6:6" ht="12.75" customHeight="1" x14ac:dyDescent="0.2">
      <c r="F525" s="1"/>
    </row>
    <row r="526" spans="6:6" ht="12.75" customHeight="1" x14ac:dyDescent="0.2">
      <c r="F526" s="1"/>
    </row>
    <row r="527" spans="6:6" ht="12.75" customHeight="1" x14ac:dyDescent="0.2">
      <c r="F527" s="1"/>
    </row>
    <row r="528" spans="6:6" ht="12.75" customHeight="1" x14ac:dyDescent="0.2">
      <c r="F528" s="1"/>
    </row>
    <row r="529" spans="6:6" ht="12.75" customHeight="1" x14ac:dyDescent="0.2">
      <c r="F529" s="1"/>
    </row>
    <row r="530" spans="6:6" ht="12.75" customHeight="1" x14ac:dyDescent="0.2">
      <c r="F530" s="1"/>
    </row>
    <row r="531" spans="6:6" ht="12.75" customHeight="1" x14ac:dyDescent="0.2">
      <c r="F531" s="1"/>
    </row>
    <row r="532" spans="6:6" ht="12.75" customHeight="1" x14ac:dyDescent="0.2">
      <c r="F532" s="1"/>
    </row>
    <row r="533" spans="6:6" ht="12.75" customHeight="1" x14ac:dyDescent="0.2">
      <c r="F533" s="1"/>
    </row>
    <row r="534" spans="6:6" ht="12.75" customHeight="1" x14ac:dyDescent="0.2">
      <c r="F534" s="1"/>
    </row>
    <row r="535" spans="6:6" ht="12.75" customHeight="1" x14ac:dyDescent="0.2">
      <c r="F535" s="1"/>
    </row>
    <row r="536" spans="6:6" ht="12.75" customHeight="1" x14ac:dyDescent="0.2">
      <c r="F536" s="1"/>
    </row>
    <row r="537" spans="6:6" ht="12.75" customHeight="1" x14ac:dyDescent="0.2">
      <c r="F537" s="1"/>
    </row>
    <row r="538" spans="6:6" ht="12.75" customHeight="1" x14ac:dyDescent="0.2">
      <c r="F538" s="1"/>
    </row>
    <row r="539" spans="6:6" ht="12.75" customHeight="1" x14ac:dyDescent="0.2">
      <c r="F539" s="1"/>
    </row>
    <row r="540" spans="6:6" ht="12.75" customHeight="1" x14ac:dyDescent="0.2">
      <c r="F540" s="1"/>
    </row>
    <row r="541" spans="6:6" ht="12.75" customHeight="1" x14ac:dyDescent="0.2">
      <c r="F541" s="1"/>
    </row>
    <row r="542" spans="6:6" ht="12.75" customHeight="1" x14ac:dyDescent="0.2">
      <c r="F542" s="1"/>
    </row>
    <row r="543" spans="6:6" ht="12.75" customHeight="1" x14ac:dyDescent="0.2">
      <c r="F543" s="1"/>
    </row>
    <row r="544" spans="6:6" ht="12.75" customHeight="1" x14ac:dyDescent="0.2">
      <c r="F544" s="1"/>
    </row>
    <row r="545" spans="6:6" ht="12.75" customHeight="1" x14ac:dyDescent="0.2">
      <c r="F545" s="1"/>
    </row>
    <row r="546" spans="6:6" ht="12.75" customHeight="1" x14ac:dyDescent="0.2">
      <c r="F546" s="1"/>
    </row>
    <row r="547" spans="6:6" ht="12.75" customHeight="1" x14ac:dyDescent="0.2">
      <c r="F547" s="1"/>
    </row>
    <row r="548" spans="6:6" ht="12.75" customHeight="1" x14ac:dyDescent="0.2">
      <c r="F548" s="1"/>
    </row>
    <row r="549" spans="6:6" ht="12.75" customHeight="1" x14ac:dyDescent="0.2">
      <c r="F549" s="1"/>
    </row>
    <row r="550" spans="6:6" ht="12.75" customHeight="1" x14ac:dyDescent="0.2">
      <c r="F550" s="1"/>
    </row>
    <row r="551" spans="6:6" ht="12.75" customHeight="1" x14ac:dyDescent="0.2">
      <c r="F551" s="1"/>
    </row>
    <row r="552" spans="6:6" ht="12.75" customHeight="1" x14ac:dyDescent="0.2">
      <c r="F552" s="1"/>
    </row>
    <row r="553" spans="6:6" ht="12.75" customHeight="1" x14ac:dyDescent="0.2">
      <c r="F553" s="1"/>
    </row>
    <row r="554" spans="6:6" ht="12.75" customHeight="1" x14ac:dyDescent="0.2">
      <c r="F554" s="1"/>
    </row>
    <row r="555" spans="6:6" ht="12.75" customHeight="1" x14ac:dyDescent="0.2">
      <c r="F555" s="1"/>
    </row>
    <row r="556" spans="6:6" ht="12.75" customHeight="1" x14ac:dyDescent="0.2">
      <c r="F556" s="1"/>
    </row>
    <row r="557" spans="6:6" ht="12.75" customHeight="1" x14ac:dyDescent="0.2">
      <c r="F557" s="1"/>
    </row>
    <row r="558" spans="6:6" ht="12.75" customHeight="1" x14ac:dyDescent="0.2">
      <c r="F558" s="1"/>
    </row>
    <row r="559" spans="6:6" ht="12.75" customHeight="1" x14ac:dyDescent="0.2">
      <c r="F559" s="1"/>
    </row>
    <row r="560" spans="6:6" ht="12.75" customHeight="1" x14ac:dyDescent="0.2">
      <c r="F560" s="1"/>
    </row>
    <row r="561" spans="6:6" ht="12.75" customHeight="1" x14ac:dyDescent="0.2">
      <c r="F561" s="1"/>
    </row>
    <row r="562" spans="6:6" ht="12.75" customHeight="1" x14ac:dyDescent="0.2">
      <c r="F562" s="1"/>
    </row>
    <row r="563" spans="6:6" ht="12.75" customHeight="1" x14ac:dyDescent="0.2">
      <c r="F563" s="1"/>
    </row>
    <row r="564" spans="6:6" ht="12.75" customHeight="1" x14ac:dyDescent="0.2">
      <c r="F564" s="1"/>
    </row>
    <row r="565" spans="6:6" ht="12.75" customHeight="1" x14ac:dyDescent="0.2">
      <c r="F565" s="1"/>
    </row>
    <row r="566" spans="6:6" ht="12.75" customHeight="1" x14ac:dyDescent="0.2">
      <c r="F566" s="1"/>
    </row>
    <row r="567" spans="6:6" ht="12.75" customHeight="1" x14ac:dyDescent="0.2">
      <c r="F567" s="1"/>
    </row>
    <row r="568" spans="6:6" ht="12.75" customHeight="1" x14ac:dyDescent="0.2">
      <c r="F568" s="1"/>
    </row>
    <row r="569" spans="6:6" ht="12.75" customHeight="1" x14ac:dyDescent="0.2">
      <c r="F569" s="1"/>
    </row>
    <row r="570" spans="6:6" ht="12.75" customHeight="1" x14ac:dyDescent="0.2">
      <c r="F570" s="1"/>
    </row>
    <row r="571" spans="6:6" ht="12.75" customHeight="1" x14ac:dyDescent="0.2">
      <c r="F571" s="1"/>
    </row>
    <row r="572" spans="6:6" ht="12.75" customHeight="1" x14ac:dyDescent="0.2">
      <c r="F572" s="1"/>
    </row>
    <row r="573" spans="6:6" ht="12.75" customHeight="1" x14ac:dyDescent="0.2">
      <c r="F573" s="1"/>
    </row>
    <row r="574" spans="6:6" ht="12.75" customHeight="1" x14ac:dyDescent="0.2">
      <c r="F574" s="1"/>
    </row>
    <row r="575" spans="6:6" ht="12.75" customHeight="1" x14ac:dyDescent="0.2">
      <c r="F575" s="1"/>
    </row>
    <row r="576" spans="6:6" ht="12.75" customHeight="1" x14ac:dyDescent="0.2">
      <c r="F576" s="1"/>
    </row>
    <row r="577" spans="6:6" ht="12.75" customHeight="1" x14ac:dyDescent="0.2">
      <c r="F577" s="1"/>
    </row>
    <row r="578" spans="6:6" ht="12.75" customHeight="1" x14ac:dyDescent="0.2">
      <c r="F578" s="1"/>
    </row>
    <row r="579" spans="6:6" ht="12.75" customHeight="1" x14ac:dyDescent="0.2">
      <c r="F579" s="1"/>
    </row>
    <row r="580" spans="6:6" ht="12.75" customHeight="1" x14ac:dyDescent="0.2">
      <c r="F580" s="1"/>
    </row>
    <row r="581" spans="6:6" ht="12.75" customHeight="1" x14ac:dyDescent="0.2">
      <c r="F581" s="1"/>
    </row>
    <row r="582" spans="6:6" ht="12.75" customHeight="1" x14ac:dyDescent="0.2">
      <c r="F582" s="1"/>
    </row>
    <row r="583" spans="6:6" ht="12.75" customHeight="1" x14ac:dyDescent="0.2">
      <c r="F583" s="1"/>
    </row>
    <row r="584" spans="6:6" ht="12.75" customHeight="1" x14ac:dyDescent="0.2">
      <c r="F584" s="1"/>
    </row>
    <row r="585" spans="6:6" ht="12.75" customHeight="1" x14ac:dyDescent="0.2">
      <c r="F585" s="1"/>
    </row>
    <row r="586" spans="6:6" ht="12.75" customHeight="1" x14ac:dyDescent="0.2">
      <c r="F586" s="1"/>
    </row>
    <row r="587" spans="6:6" ht="12.75" customHeight="1" x14ac:dyDescent="0.2">
      <c r="F587" s="1"/>
    </row>
    <row r="588" spans="6:6" ht="12.75" customHeight="1" x14ac:dyDescent="0.2">
      <c r="F588" s="1"/>
    </row>
    <row r="589" spans="6:6" ht="12.75" customHeight="1" x14ac:dyDescent="0.2">
      <c r="F589" s="1"/>
    </row>
    <row r="590" spans="6:6" ht="12.75" customHeight="1" x14ac:dyDescent="0.2">
      <c r="F590" s="1"/>
    </row>
    <row r="591" spans="6:6" ht="12.75" customHeight="1" x14ac:dyDescent="0.2">
      <c r="F591" s="1"/>
    </row>
    <row r="592" spans="6:6" ht="12.75" customHeight="1" x14ac:dyDescent="0.2">
      <c r="F592" s="1"/>
    </row>
    <row r="593" spans="6:6" ht="12.75" customHeight="1" x14ac:dyDescent="0.2">
      <c r="F593" s="1"/>
    </row>
    <row r="594" spans="6:6" ht="12.75" customHeight="1" x14ac:dyDescent="0.2">
      <c r="F594" s="1"/>
    </row>
    <row r="595" spans="6:6" ht="12.75" customHeight="1" x14ac:dyDescent="0.2">
      <c r="F595" s="1"/>
    </row>
    <row r="596" spans="6:6" ht="12.75" customHeight="1" x14ac:dyDescent="0.2">
      <c r="F596" s="1"/>
    </row>
    <row r="597" spans="6:6" ht="12.75" customHeight="1" x14ac:dyDescent="0.2">
      <c r="F597" s="1"/>
    </row>
    <row r="598" spans="6:6" ht="12.75" customHeight="1" x14ac:dyDescent="0.2">
      <c r="F598" s="1"/>
    </row>
    <row r="599" spans="6:6" ht="12.75" customHeight="1" x14ac:dyDescent="0.2">
      <c r="F599" s="1"/>
    </row>
    <row r="600" spans="6:6" ht="12.75" customHeight="1" x14ac:dyDescent="0.2">
      <c r="F600" s="1"/>
    </row>
    <row r="601" spans="6:6" ht="12.75" customHeight="1" x14ac:dyDescent="0.2">
      <c r="F601" s="1"/>
    </row>
    <row r="602" spans="6:6" ht="12.75" customHeight="1" x14ac:dyDescent="0.2">
      <c r="F602" s="1"/>
    </row>
    <row r="603" spans="6:6" ht="12.75" customHeight="1" x14ac:dyDescent="0.2">
      <c r="F603" s="1"/>
    </row>
    <row r="604" spans="6:6" ht="12.75" customHeight="1" x14ac:dyDescent="0.2">
      <c r="F604" s="1"/>
    </row>
    <row r="605" spans="6:6" ht="12.75" customHeight="1" x14ac:dyDescent="0.2">
      <c r="F605" s="1"/>
    </row>
    <row r="606" spans="6:6" ht="12.75" customHeight="1" x14ac:dyDescent="0.2">
      <c r="F606" s="1"/>
    </row>
    <row r="607" spans="6:6" ht="12.75" customHeight="1" x14ac:dyDescent="0.2">
      <c r="F607" s="1"/>
    </row>
    <row r="608" spans="6:6" ht="12.75" customHeight="1" x14ac:dyDescent="0.2">
      <c r="F608" s="1"/>
    </row>
    <row r="609" spans="6:6" ht="12.75" customHeight="1" x14ac:dyDescent="0.2">
      <c r="F609" s="1"/>
    </row>
    <row r="610" spans="6:6" ht="12.75" customHeight="1" x14ac:dyDescent="0.2">
      <c r="F610" s="1"/>
    </row>
    <row r="611" spans="6:6" ht="12.75" customHeight="1" x14ac:dyDescent="0.2">
      <c r="F611" s="1"/>
    </row>
    <row r="612" spans="6:6" ht="12.75" customHeight="1" x14ac:dyDescent="0.2">
      <c r="F612" s="1"/>
    </row>
    <row r="613" spans="6:6" ht="12.75" customHeight="1" x14ac:dyDescent="0.2">
      <c r="F613" s="1"/>
    </row>
    <row r="614" spans="6:6" ht="12.75" customHeight="1" x14ac:dyDescent="0.2">
      <c r="F614" s="1"/>
    </row>
    <row r="615" spans="6:6" ht="12.75" customHeight="1" x14ac:dyDescent="0.2">
      <c r="F615" s="1"/>
    </row>
    <row r="616" spans="6:6" ht="12.75" customHeight="1" x14ac:dyDescent="0.2">
      <c r="F616" s="1"/>
    </row>
    <row r="617" spans="6:6" ht="12.75" customHeight="1" x14ac:dyDescent="0.2">
      <c r="F617" s="1"/>
    </row>
    <row r="618" spans="6:6" ht="12.75" customHeight="1" x14ac:dyDescent="0.2">
      <c r="F618" s="1"/>
    </row>
    <row r="619" spans="6:6" ht="12.75" customHeight="1" x14ac:dyDescent="0.2">
      <c r="F619" s="1"/>
    </row>
    <row r="620" spans="6:6" ht="12.75" customHeight="1" x14ac:dyDescent="0.2">
      <c r="F620" s="1"/>
    </row>
    <row r="621" spans="6:6" ht="12.75" customHeight="1" x14ac:dyDescent="0.2">
      <c r="F621" s="1"/>
    </row>
    <row r="622" spans="6:6" ht="12.75" customHeight="1" x14ac:dyDescent="0.2">
      <c r="F622" s="1"/>
    </row>
    <row r="623" spans="6:6" ht="12.75" customHeight="1" x14ac:dyDescent="0.2">
      <c r="F623" s="1"/>
    </row>
    <row r="624" spans="6:6" ht="12.75" customHeight="1" x14ac:dyDescent="0.2">
      <c r="F624" s="1"/>
    </row>
    <row r="625" spans="6:6" ht="12.75" customHeight="1" x14ac:dyDescent="0.2">
      <c r="F625" s="1"/>
    </row>
    <row r="626" spans="6:6" ht="12.75" customHeight="1" x14ac:dyDescent="0.2">
      <c r="F626" s="1"/>
    </row>
    <row r="627" spans="6:6" ht="12.75" customHeight="1" x14ac:dyDescent="0.2">
      <c r="F627" s="1"/>
    </row>
    <row r="628" spans="6:6" ht="12.75" customHeight="1" x14ac:dyDescent="0.2">
      <c r="F628" s="1"/>
    </row>
    <row r="629" spans="6:6" ht="12.75" customHeight="1" x14ac:dyDescent="0.2">
      <c r="F629" s="1"/>
    </row>
    <row r="630" spans="6:6" ht="12.75" customHeight="1" x14ac:dyDescent="0.2">
      <c r="F630" s="1"/>
    </row>
    <row r="631" spans="6:6" ht="12.75" customHeight="1" x14ac:dyDescent="0.2">
      <c r="F631" s="1"/>
    </row>
    <row r="632" spans="6:6" ht="12.75" customHeight="1" x14ac:dyDescent="0.2">
      <c r="F632" s="1"/>
    </row>
    <row r="633" spans="6:6" ht="12.75" customHeight="1" x14ac:dyDescent="0.2">
      <c r="F633" s="1"/>
    </row>
    <row r="634" spans="6:6" ht="12.75" customHeight="1" x14ac:dyDescent="0.2">
      <c r="F634" s="1"/>
    </row>
    <row r="635" spans="6:6" ht="12.75" customHeight="1" x14ac:dyDescent="0.2">
      <c r="F635" s="1"/>
    </row>
    <row r="636" spans="6:6" ht="12.75" customHeight="1" x14ac:dyDescent="0.2">
      <c r="F636" s="1"/>
    </row>
    <row r="637" spans="6:6" ht="12.75" customHeight="1" x14ac:dyDescent="0.2">
      <c r="F637" s="1"/>
    </row>
    <row r="638" spans="6:6" ht="12.75" customHeight="1" x14ac:dyDescent="0.2">
      <c r="F638" s="1"/>
    </row>
    <row r="639" spans="6:6" ht="12.75" customHeight="1" x14ac:dyDescent="0.2">
      <c r="F639" s="1"/>
    </row>
    <row r="640" spans="6:6" ht="12.75" customHeight="1" x14ac:dyDescent="0.2">
      <c r="F640" s="1"/>
    </row>
    <row r="641" spans="6:6" ht="12.75" customHeight="1" x14ac:dyDescent="0.2">
      <c r="F641" s="1"/>
    </row>
    <row r="642" spans="6:6" ht="12.75" customHeight="1" x14ac:dyDescent="0.2">
      <c r="F642" s="1"/>
    </row>
    <row r="643" spans="6:6" ht="12.75" customHeight="1" x14ac:dyDescent="0.2">
      <c r="F643" s="1"/>
    </row>
    <row r="644" spans="6:6" ht="12.75" customHeight="1" x14ac:dyDescent="0.2">
      <c r="F644" s="1"/>
    </row>
    <row r="645" spans="6:6" ht="12.75" customHeight="1" x14ac:dyDescent="0.2">
      <c r="F645" s="1"/>
    </row>
    <row r="646" spans="6:6" ht="12.75" customHeight="1" x14ac:dyDescent="0.2">
      <c r="F646" s="1"/>
    </row>
    <row r="647" spans="6:6" ht="12.75" customHeight="1" x14ac:dyDescent="0.2">
      <c r="F647" s="1"/>
    </row>
    <row r="648" spans="6:6" ht="12.75" customHeight="1" x14ac:dyDescent="0.2">
      <c r="F648" s="1"/>
    </row>
    <row r="649" spans="6:6" ht="12.75" customHeight="1" x14ac:dyDescent="0.2">
      <c r="F649" s="1"/>
    </row>
    <row r="650" spans="6:6" ht="12.75" customHeight="1" x14ac:dyDescent="0.2">
      <c r="F650" s="1"/>
    </row>
    <row r="651" spans="6:6" ht="12.75" customHeight="1" x14ac:dyDescent="0.2">
      <c r="F651" s="1"/>
    </row>
    <row r="652" spans="6:6" ht="12.75" customHeight="1" x14ac:dyDescent="0.2">
      <c r="F652" s="1"/>
    </row>
    <row r="653" spans="6:6" ht="12.75" customHeight="1" x14ac:dyDescent="0.2">
      <c r="F653" s="1"/>
    </row>
    <row r="654" spans="6:6" ht="12.75" customHeight="1" x14ac:dyDescent="0.2">
      <c r="F654" s="1"/>
    </row>
    <row r="655" spans="6:6" ht="12.75" customHeight="1" x14ac:dyDescent="0.2">
      <c r="F655" s="1"/>
    </row>
    <row r="656" spans="6:6" ht="12.75" customHeight="1" x14ac:dyDescent="0.2">
      <c r="F656" s="1"/>
    </row>
    <row r="657" spans="6:6" ht="12.75" customHeight="1" x14ac:dyDescent="0.2">
      <c r="F657" s="1"/>
    </row>
    <row r="658" spans="6:6" ht="12.75" customHeight="1" x14ac:dyDescent="0.2">
      <c r="F658" s="1"/>
    </row>
    <row r="659" spans="6:6" ht="12.75" customHeight="1" x14ac:dyDescent="0.2">
      <c r="F659" s="1"/>
    </row>
    <row r="660" spans="6:6" ht="12.75" customHeight="1" x14ac:dyDescent="0.2">
      <c r="F660" s="1"/>
    </row>
    <row r="661" spans="6:6" ht="12.75" customHeight="1" x14ac:dyDescent="0.2">
      <c r="F661" s="1"/>
    </row>
    <row r="662" spans="6:6" ht="12.75" customHeight="1" x14ac:dyDescent="0.2">
      <c r="F662" s="1"/>
    </row>
    <row r="663" spans="6:6" ht="12.75" customHeight="1" x14ac:dyDescent="0.2">
      <c r="F663" s="1"/>
    </row>
    <row r="664" spans="6:6" ht="12.75" customHeight="1" x14ac:dyDescent="0.2">
      <c r="F664" s="1"/>
    </row>
    <row r="665" spans="6:6" ht="12.75" customHeight="1" x14ac:dyDescent="0.2">
      <c r="F665" s="1"/>
    </row>
    <row r="666" spans="6:6" ht="12.75" customHeight="1" x14ac:dyDescent="0.2">
      <c r="F666" s="1"/>
    </row>
    <row r="667" spans="6:6" ht="12.75" customHeight="1" x14ac:dyDescent="0.2">
      <c r="F667" s="1"/>
    </row>
    <row r="668" spans="6:6" ht="12.75" customHeight="1" x14ac:dyDescent="0.2">
      <c r="F668" s="1"/>
    </row>
    <row r="669" spans="6:6" ht="12.75" customHeight="1" x14ac:dyDescent="0.2">
      <c r="F669" s="1"/>
    </row>
    <row r="670" spans="6:6" ht="12.75" customHeight="1" x14ac:dyDescent="0.2">
      <c r="F670" s="1"/>
    </row>
    <row r="671" spans="6:6" ht="12.75" customHeight="1" x14ac:dyDescent="0.2">
      <c r="F671" s="1"/>
    </row>
    <row r="672" spans="6:6" ht="12.75" customHeight="1" x14ac:dyDescent="0.2">
      <c r="F672" s="1"/>
    </row>
    <row r="673" spans="6:6" ht="12.75" customHeight="1" x14ac:dyDescent="0.2">
      <c r="F673" s="1"/>
    </row>
    <row r="674" spans="6:6" ht="12.75" customHeight="1" x14ac:dyDescent="0.2">
      <c r="F674" s="1"/>
    </row>
    <row r="675" spans="6:6" ht="12.75" customHeight="1" x14ac:dyDescent="0.2">
      <c r="F675" s="1"/>
    </row>
    <row r="676" spans="6:6" ht="12.75" customHeight="1" x14ac:dyDescent="0.2">
      <c r="F676" s="1"/>
    </row>
    <row r="677" spans="6:6" ht="12.75" customHeight="1" x14ac:dyDescent="0.2">
      <c r="F677" s="1"/>
    </row>
    <row r="678" spans="6:6" ht="12.75" customHeight="1" x14ac:dyDescent="0.2">
      <c r="F678" s="1"/>
    </row>
    <row r="679" spans="6:6" ht="12.75" customHeight="1" x14ac:dyDescent="0.2">
      <c r="F679" s="1"/>
    </row>
    <row r="680" spans="6:6" ht="12.75" customHeight="1" x14ac:dyDescent="0.2">
      <c r="F680" s="1"/>
    </row>
    <row r="681" spans="6:6" ht="12.75" customHeight="1" x14ac:dyDescent="0.2">
      <c r="F681" s="1"/>
    </row>
    <row r="682" spans="6:6" ht="12.75" customHeight="1" x14ac:dyDescent="0.2">
      <c r="F682" s="1"/>
    </row>
    <row r="683" spans="6:6" ht="12.75" customHeight="1" x14ac:dyDescent="0.2">
      <c r="F683" s="1"/>
    </row>
    <row r="684" spans="6:6" ht="12.75" customHeight="1" x14ac:dyDescent="0.2">
      <c r="F684" s="1"/>
    </row>
    <row r="685" spans="6:6" ht="12.75" customHeight="1" x14ac:dyDescent="0.2">
      <c r="F685" s="1"/>
    </row>
    <row r="686" spans="6:6" ht="12.75" customHeight="1" x14ac:dyDescent="0.2">
      <c r="F686" s="1"/>
    </row>
    <row r="687" spans="6:6" ht="12.75" customHeight="1" x14ac:dyDescent="0.2">
      <c r="F687" s="1"/>
    </row>
    <row r="688" spans="6:6" ht="12.75" customHeight="1" x14ac:dyDescent="0.2">
      <c r="F688" s="1"/>
    </row>
    <row r="689" spans="6:6" ht="12.75" customHeight="1" x14ac:dyDescent="0.2">
      <c r="F689" s="1"/>
    </row>
    <row r="690" spans="6:6" ht="12.75" customHeight="1" x14ac:dyDescent="0.2">
      <c r="F690" s="1"/>
    </row>
    <row r="691" spans="6:6" ht="12.75" customHeight="1" x14ac:dyDescent="0.2">
      <c r="F691" s="1"/>
    </row>
    <row r="692" spans="6:6" ht="12.75" customHeight="1" x14ac:dyDescent="0.2">
      <c r="F692" s="1"/>
    </row>
    <row r="693" spans="6:6" ht="12.75" customHeight="1" x14ac:dyDescent="0.2">
      <c r="F693" s="1"/>
    </row>
    <row r="694" spans="6:6" ht="12.75" customHeight="1" x14ac:dyDescent="0.2">
      <c r="F694" s="1"/>
    </row>
    <row r="695" spans="6:6" ht="12.75" customHeight="1" x14ac:dyDescent="0.2">
      <c r="F695" s="1"/>
    </row>
    <row r="696" spans="6:6" ht="12.75" customHeight="1" x14ac:dyDescent="0.2">
      <c r="F696" s="1"/>
    </row>
    <row r="697" spans="6:6" ht="12.75" customHeight="1" x14ac:dyDescent="0.2">
      <c r="F697" s="1"/>
    </row>
    <row r="698" spans="6:6" ht="12.75" customHeight="1" x14ac:dyDescent="0.2">
      <c r="F698" s="1"/>
    </row>
    <row r="699" spans="6:6" ht="12.75" customHeight="1" x14ac:dyDescent="0.2">
      <c r="F699" s="1"/>
    </row>
    <row r="700" spans="6:6" ht="12.75" customHeight="1" x14ac:dyDescent="0.2">
      <c r="F700" s="1"/>
    </row>
    <row r="701" spans="6:6" ht="12.75" customHeight="1" x14ac:dyDescent="0.2">
      <c r="F701" s="1"/>
    </row>
    <row r="702" spans="6:6" ht="12.75" customHeight="1" x14ac:dyDescent="0.2">
      <c r="F702" s="1"/>
    </row>
    <row r="703" spans="6:6" ht="12.75" customHeight="1" x14ac:dyDescent="0.2">
      <c r="F703" s="1"/>
    </row>
    <row r="704" spans="6:6" ht="12.75" customHeight="1" x14ac:dyDescent="0.2">
      <c r="F704" s="1"/>
    </row>
    <row r="705" spans="6:6" ht="12.75" customHeight="1" x14ac:dyDescent="0.2">
      <c r="F705" s="1"/>
    </row>
    <row r="706" spans="6:6" ht="12.75" customHeight="1" x14ac:dyDescent="0.2">
      <c r="F706" s="1"/>
    </row>
    <row r="707" spans="6:6" ht="12.75" customHeight="1" x14ac:dyDescent="0.2">
      <c r="F707" s="1"/>
    </row>
    <row r="708" spans="6:6" ht="12.75" customHeight="1" x14ac:dyDescent="0.2">
      <c r="F708" s="1"/>
    </row>
    <row r="709" spans="6:6" ht="12.75" customHeight="1" x14ac:dyDescent="0.2">
      <c r="F709" s="1"/>
    </row>
    <row r="710" spans="6:6" ht="12.75" customHeight="1" x14ac:dyDescent="0.2">
      <c r="F710" s="1"/>
    </row>
    <row r="711" spans="6:6" ht="12.75" customHeight="1" x14ac:dyDescent="0.2">
      <c r="F711" s="1"/>
    </row>
    <row r="712" spans="6:6" ht="12.75" customHeight="1" x14ac:dyDescent="0.2">
      <c r="F712" s="1"/>
    </row>
    <row r="713" spans="6:6" ht="12.75" customHeight="1" x14ac:dyDescent="0.2">
      <c r="F713" s="1"/>
    </row>
    <row r="714" spans="6:6" ht="12.75" customHeight="1" x14ac:dyDescent="0.2">
      <c r="F714" s="1"/>
    </row>
    <row r="715" spans="6:6" ht="12.75" customHeight="1" x14ac:dyDescent="0.2">
      <c r="F715" s="1"/>
    </row>
    <row r="716" spans="6:6" ht="12.75" customHeight="1" x14ac:dyDescent="0.2">
      <c r="F716" s="1"/>
    </row>
    <row r="717" spans="6:6" ht="12.75" customHeight="1" x14ac:dyDescent="0.2">
      <c r="F717" s="1"/>
    </row>
    <row r="718" spans="6:6" ht="12.75" customHeight="1" x14ac:dyDescent="0.2">
      <c r="F718" s="1"/>
    </row>
    <row r="719" spans="6:6" ht="12.75" customHeight="1" x14ac:dyDescent="0.2">
      <c r="F719" s="1"/>
    </row>
    <row r="720" spans="6:6" ht="12.75" customHeight="1" x14ac:dyDescent="0.2">
      <c r="F720" s="1"/>
    </row>
    <row r="721" spans="6:6" ht="12.75" customHeight="1" x14ac:dyDescent="0.2">
      <c r="F721" s="1"/>
    </row>
    <row r="722" spans="6:6" ht="12.75" customHeight="1" x14ac:dyDescent="0.2">
      <c r="F722" s="1"/>
    </row>
    <row r="723" spans="6:6" ht="12.75" customHeight="1" x14ac:dyDescent="0.2">
      <c r="F723" s="1"/>
    </row>
    <row r="724" spans="6:6" ht="12.75" customHeight="1" x14ac:dyDescent="0.2">
      <c r="F724" s="1"/>
    </row>
    <row r="725" spans="6:6" ht="12.75" customHeight="1" x14ac:dyDescent="0.2">
      <c r="F725" s="1"/>
    </row>
    <row r="726" spans="6:6" ht="12.75" customHeight="1" x14ac:dyDescent="0.2">
      <c r="F726" s="1"/>
    </row>
    <row r="727" spans="6:6" ht="12.75" customHeight="1" x14ac:dyDescent="0.2">
      <c r="F727" s="1"/>
    </row>
    <row r="728" spans="6:6" ht="12.75" customHeight="1" x14ac:dyDescent="0.2">
      <c r="F728" s="1"/>
    </row>
    <row r="729" spans="6:6" ht="12.75" customHeight="1" x14ac:dyDescent="0.2">
      <c r="F729" s="1"/>
    </row>
    <row r="730" spans="6:6" ht="12.75" customHeight="1" x14ac:dyDescent="0.2">
      <c r="F730" s="1"/>
    </row>
    <row r="731" spans="6:6" ht="12.75" customHeight="1" x14ac:dyDescent="0.2">
      <c r="F731" s="1"/>
    </row>
    <row r="732" spans="6:6" ht="12.75" customHeight="1" x14ac:dyDescent="0.2">
      <c r="F732" s="1"/>
    </row>
    <row r="733" spans="6:6" ht="12.75" customHeight="1" x14ac:dyDescent="0.2">
      <c r="F733" s="1"/>
    </row>
    <row r="734" spans="6:6" ht="12.75" customHeight="1" x14ac:dyDescent="0.2">
      <c r="F734" s="1"/>
    </row>
    <row r="735" spans="6:6" ht="12.75" customHeight="1" x14ac:dyDescent="0.2">
      <c r="F735" s="1"/>
    </row>
    <row r="736" spans="6:6" ht="12.75" customHeight="1" x14ac:dyDescent="0.2">
      <c r="F736" s="1"/>
    </row>
    <row r="737" spans="6:6" ht="12.75" customHeight="1" x14ac:dyDescent="0.2">
      <c r="F737" s="1"/>
    </row>
    <row r="738" spans="6:6" ht="12.75" customHeight="1" x14ac:dyDescent="0.2">
      <c r="F738" s="1"/>
    </row>
    <row r="739" spans="6:6" ht="12.75" customHeight="1" x14ac:dyDescent="0.2">
      <c r="F739" s="1"/>
    </row>
    <row r="740" spans="6:6" ht="12.75" customHeight="1" x14ac:dyDescent="0.2">
      <c r="F740" s="1"/>
    </row>
    <row r="741" spans="6:6" ht="12.75" customHeight="1" x14ac:dyDescent="0.2">
      <c r="F741" s="1"/>
    </row>
    <row r="742" spans="6:6" ht="12.75" customHeight="1" x14ac:dyDescent="0.2">
      <c r="F742" s="1"/>
    </row>
    <row r="743" spans="6:6" ht="12.75" customHeight="1" x14ac:dyDescent="0.2">
      <c r="F743" s="1"/>
    </row>
    <row r="744" spans="6:6" ht="12.75" customHeight="1" x14ac:dyDescent="0.2">
      <c r="F744" s="1"/>
    </row>
    <row r="745" spans="6:6" ht="12.75" customHeight="1" x14ac:dyDescent="0.2">
      <c r="F745" s="1"/>
    </row>
    <row r="746" spans="6:6" ht="12.75" customHeight="1" x14ac:dyDescent="0.2">
      <c r="F746" s="1"/>
    </row>
    <row r="747" spans="6:6" ht="12.75" customHeight="1" x14ac:dyDescent="0.2">
      <c r="F747" s="1"/>
    </row>
    <row r="748" spans="6:6" ht="12.75" customHeight="1" x14ac:dyDescent="0.2">
      <c r="F748" s="1"/>
    </row>
    <row r="749" spans="6:6" ht="12.75" customHeight="1" x14ac:dyDescent="0.2">
      <c r="F749" s="1"/>
    </row>
    <row r="750" spans="6:6" ht="12.75" customHeight="1" x14ac:dyDescent="0.2">
      <c r="F750" s="1"/>
    </row>
    <row r="751" spans="6:6" ht="12.75" customHeight="1" x14ac:dyDescent="0.2">
      <c r="F751" s="1"/>
    </row>
    <row r="752" spans="6:6" ht="12.75" customHeight="1" x14ac:dyDescent="0.2">
      <c r="F752" s="1"/>
    </row>
    <row r="753" spans="6:6" ht="12.75" customHeight="1" x14ac:dyDescent="0.2">
      <c r="F753" s="1"/>
    </row>
    <row r="754" spans="6:6" ht="12.75" customHeight="1" x14ac:dyDescent="0.2">
      <c r="F754" s="1"/>
    </row>
    <row r="755" spans="6:6" ht="12.75" customHeight="1" x14ac:dyDescent="0.2">
      <c r="F755" s="1"/>
    </row>
    <row r="756" spans="6:6" ht="12.75" customHeight="1" x14ac:dyDescent="0.2">
      <c r="F756" s="1"/>
    </row>
    <row r="757" spans="6:6" ht="12.75" customHeight="1" x14ac:dyDescent="0.2">
      <c r="F757" s="1"/>
    </row>
    <row r="758" spans="6:6" ht="12.75" customHeight="1" x14ac:dyDescent="0.2">
      <c r="F758" s="1"/>
    </row>
    <row r="759" spans="6:6" ht="12.75" customHeight="1" x14ac:dyDescent="0.2">
      <c r="F759" s="1"/>
    </row>
    <row r="760" spans="6:6" ht="12.75" customHeight="1" x14ac:dyDescent="0.2">
      <c r="F760" s="1"/>
    </row>
    <row r="761" spans="6:6" ht="12.75" customHeight="1" x14ac:dyDescent="0.2">
      <c r="F761" s="1"/>
    </row>
    <row r="762" spans="6:6" ht="12.75" customHeight="1" x14ac:dyDescent="0.2">
      <c r="F762" s="1"/>
    </row>
    <row r="763" spans="6:6" ht="12.75" customHeight="1" x14ac:dyDescent="0.2">
      <c r="F763" s="1"/>
    </row>
    <row r="764" spans="6:6" ht="12.75" customHeight="1" x14ac:dyDescent="0.2">
      <c r="F764" s="1"/>
    </row>
    <row r="765" spans="6:6" ht="12.75" customHeight="1" x14ac:dyDescent="0.2">
      <c r="F765" s="1"/>
    </row>
    <row r="766" spans="6:6" ht="12.75" customHeight="1" x14ac:dyDescent="0.2">
      <c r="F766" s="1"/>
    </row>
    <row r="767" spans="6:6" ht="12.75" customHeight="1" x14ac:dyDescent="0.2">
      <c r="F767" s="1"/>
    </row>
    <row r="768" spans="6:6" ht="12.75" customHeight="1" x14ac:dyDescent="0.2">
      <c r="F768" s="1"/>
    </row>
    <row r="769" spans="6:6" ht="12.75" customHeight="1" x14ac:dyDescent="0.2">
      <c r="F769" s="1"/>
    </row>
    <row r="770" spans="6:6" ht="12.75" customHeight="1" x14ac:dyDescent="0.2">
      <c r="F770" s="1"/>
    </row>
    <row r="771" spans="6:6" ht="12.75" customHeight="1" x14ac:dyDescent="0.2">
      <c r="F771" s="1"/>
    </row>
    <row r="772" spans="6:6" ht="12.75" customHeight="1" x14ac:dyDescent="0.2">
      <c r="F772" s="1"/>
    </row>
    <row r="773" spans="6:6" ht="12.75" customHeight="1" x14ac:dyDescent="0.2">
      <c r="F773" s="1"/>
    </row>
    <row r="774" spans="6:6" ht="12.75" customHeight="1" x14ac:dyDescent="0.2">
      <c r="F774" s="1"/>
    </row>
    <row r="775" spans="6:6" ht="12.75" customHeight="1" x14ac:dyDescent="0.2">
      <c r="F775" s="1"/>
    </row>
    <row r="776" spans="6:6" ht="12.75" customHeight="1" x14ac:dyDescent="0.2">
      <c r="F776" s="1"/>
    </row>
    <row r="777" spans="6:6" ht="12.75" customHeight="1" x14ac:dyDescent="0.2">
      <c r="F777" s="1"/>
    </row>
    <row r="778" spans="6:6" ht="12.75" customHeight="1" x14ac:dyDescent="0.2">
      <c r="F778" s="1"/>
    </row>
    <row r="779" spans="6:6" ht="12.75" customHeight="1" x14ac:dyDescent="0.2">
      <c r="F779" s="1"/>
    </row>
    <row r="780" spans="6:6" ht="12.75" customHeight="1" x14ac:dyDescent="0.2">
      <c r="F780" s="1"/>
    </row>
    <row r="781" spans="6:6" ht="12.75" customHeight="1" x14ac:dyDescent="0.2">
      <c r="F781" s="1"/>
    </row>
    <row r="782" spans="6:6" ht="12.75" customHeight="1" x14ac:dyDescent="0.2">
      <c r="F782" s="1"/>
    </row>
    <row r="783" spans="6:6" ht="12.75" customHeight="1" x14ac:dyDescent="0.2">
      <c r="F783" s="1"/>
    </row>
    <row r="784" spans="6:6" ht="12.75" customHeight="1" x14ac:dyDescent="0.2">
      <c r="F784" s="1"/>
    </row>
    <row r="785" spans="6:6" ht="12.75" customHeight="1" x14ac:dyDescent="0.2">
      <c r="F785" s="1"/>
    </row>
    <row r="786" spans="6:6" ht="12.75" customHeight="1" x14ac:dyDescent="0.2">
      <c r="F786" s="1"/>
    </row>
    <row r="787" spans="6:6" ht="12.75" customHeight="1" x14ac:dyDescent="0.2">
      <c r="F787" s="1"/>
    </row>
    <row r="788" spans="6:6" ht="12.75" customHeight="1" x14ac:dyDescent="0.2">
      <c r="F788" s="1"/>
    </row>
    <row r="789" spans="6:6" ht="12.75" customHeight="1" x14ac:dyDescent="0.2">
      <c r="F789" s="1"/>
    </row>
    <row r="790" spans="6:6" ht="12.75" customHeight="1" x14ac:dyDescent="0.2">
      <c r="F790" s="1"/>
    </row>
    <row r="791" spans="6:6" ht="12.75" customHeight="1" x14ac:dyDescent="0.2">
      <c r="F791" s="1"/>
    </row>
    <row r="792" spans="6:6" ht="12.75" customHeight="1" x14ac:dyDescent="0.2">
      <c r="F792" s="1"/>
    </row>
    <row r="793" spans="6:6" ht="12.75" customHeight="1" x14ac:dyDescent="0.2">
      <c r="F793" s="1"/>
    </row>
    <row r="794" spans="6:6" ht="12.75" customHeight="1" x14ac:dyDescent="0.2">
      <c r="F794" s="1"/>
    </row>
    <row r="795" spans="6:6" ht="12.75" customHeight="1" x14ac:dyDescent="0.2">
      <c r="F795" s="1"/>
    </row>
    <row r="796" spans="6:6" ht="12.75" customHeight="1" x14ac:dyDescent="0.2">
      <c r="F796" s="1"/>
    </row>
    <row r="797" spans="6:6" ht="12.75" customHeight="1" x14ac:dyDescent="0.2">
      <c r="F797" s="1"/>
    </row>
    <row r="798" spans="6:6" ht="12.75" customHeight="1" x14ac:dyDescent="0.2">
      <c r="F798" s="1"/>
    </row>
    <row r="799" spans="6:6" ht="12.75" customHeight="1" x14ac:dyDescent="0.2">
      <c r="F799" s="1"/>
    </row>
    <row r="800" spans="6:6" ht="12.75" customHeight="1" x14ac:dyDescent="0.2">
      <c r="F800" s="1"/>
    </row>
    <row r="801" spans="6:6" ht="12.75" customHeight="1" x14ac:dyDescent="0.2">
      <c r="F801" s="1"/>
    </row>
    <row r="802" spans="6:6" ht="12.75" customHeight="1" x14ac:dyDescent="0.2">
      <c r="F802" s="1"/>
    </row>
    <row r="803" spans="6:6" ht="12.75" customHeight="1" x14ac:dyDescent="0.2">
      <c r="F803" s="1"/>
    </row>
    <row r="804" spans="6:6" ht="12.75" customHeight="1" x14ac:dyDescent="0.2">
      <c r="F804" s="1"/>
    </row>
    <row r="805" spans="6:6" ht="12.75" customHeight="1" x14ac:dyDescent="0.2">
      <c r="F805" s="1"/>
    </row>
    <row r="806" spans="6:6" ht="12.75" customHeight="1" x14ac:dyDescent="0.2">
      <c r="F806" s="1"/>
    </row>
    <row r="807" spans="6:6" ht="12.75" customHeight="1" x14ac:dyDescent="0.2">
      <c r="F807" s="1"/>
    </row>
    <row r="808" spans="6:6" ht="12.75" customHeight="1" x14ac:dyDescent="0.2">
      <c r="F808" s="1"/>
    </row>
    <row r="809" spans="6:6" ht="12.75" customHeight="1" x14ac:dyDescent="0.2">
      <c r="F809" s="1"/>
    </row>
    <row r="810" spans="6:6" ht="12.75" customHeight="1" x14ac:dyDescent="0.2">
      <c r="F810" s="1"/>
    </row>
    <row r="811" spans="6:6" ht="12.75" customHeight="1" x14ac:dyDescent="0.2">
      <c r="F811" s="1"/>
    </row>
    <row r="812" spans="6:6" ht="12.75" customHeight="1" x14ac:dyDescent="0.2">
      <c r="F812" s="1"/>
    </row>
    <row r="813" spans="6:6" ht="12.75" customHeight="1" x14ac:dyDescent="0.2">
      <c r="F813" s="1"/>
    </row>
    <row r="814" spans="6:6" ht="12.75" customHeight="1" x14ac:dyDescent="0.2">
      <c r="F814" s="1"/>
    </row>
    <row r="815" spans="6:6" ht="12.75" customHeight="1" x14ac:dyDescent="0.2">
      <c r="F815" s="1"/>
    </row>
    <row r="816" spans="6:6" ht="12.75" customHeight="1" x14ac:dyDescent="0.2">
      <c r="F816" s="1"/>
    </row>
    <row r="817" spans="6:6" ht="12.75" customHeight="1" x14ac:dyDescent="0.2">
      <c r="F817" s="1"/>
    </row>
    <row r="818" spans="6:6" ht="12.75" customHeight="1" x14ac:dyDescent="0.2">
      <c r="F818" s="1"/>
    </row>
    <row r="819" spans="6:6" ht="12.75" customHeight="1" x14ac:dyDescent="0.2">
      <c r="F819" s="1"/>
    </row>
    <row r="820" spans="6:6" ht="12.75" customHeight="1" x14ac:dyDescent="0.2">
      <c r="F820" s="1"/>
    </row>
    <row r="821" spans="6:6" ht="12.75" customHeight="1" x14ac:dyDescent="0.2">
      <c r="F821" s="1"/>
    </row>
    <row r="822" spans="6:6" ht="12.75" customHeight="1" x14ac:dyDescent="0.2">
      <c r="F822" s="1"/>
    </row>
    <row r="823" spans="6:6" ht="12.75" customHeight="1" x14ac:dyDescent="0.2">
      <c r="F823" s="1"/>
    </row>
    <row r="824" spans="6:6" ht="12.75" customHeight="1" x14ac:dyDescent="0.2">
      <c r="F824" s="1"/>
    </row>
    <row r="825" spans="6:6" ht="12.75" customHeight="1" x14ac:dyDescent="0.2">
      <c r="F825" s="1"/>
    </row>
    <row r="826" spans="6:6" ht="12.75" customHeight="1" x14ac:dyDescent="0.2">
      <c r="F826" s="1"/>
    </row>
    <row r="827" spans="6:6" ht="12.75" customHeight="1" x14ac:dyDescent="0.2">
      <c r="F827" s="1"/>
    </row>
    <row r="828" spans="6:6" ht="12.75" customHeight="1" x14ac:dyDescent="0.2">
      <c r="F828" s="1"/>
    </row>
    <row r="829" spans="6:6" ht="12.75" customHeight="1" x14ac:dyDescent="0.2">
      <c r="F829" s="1"/>
    </row>
    <row r="830" spans="6:6" ht="12.75" customHeight="1" x14ac:dyDescent="0.2">
      <c r="F830" s="1"/>
    </row>
    <row r="831" spans="6:6" ht="12.75" customHeight="1" x14ac:dyDescent="0.2">
      <c r="F831" s="1"/>
    </row>
    <row r="832" spans="6:6" ht="12.75" customHeight="1" x14ac:dyDescent="0.2">
      <c r="F832" s="1"/>
    </row>
    <row r="833" spans="6:6" ht="12.75" customHeight="1" x14ac:dyDescent="0.2">
      <c r="F833" s="1"/>
    </row>
    <row r="834" spans="6:6" ht="12.75" customHeight="1" x14ac:dyDescent="0.2">
      <c r="F834" s="1"/>
    </row>
    <row r="835" spans="6:6" ht="12.75" customHeight="1" x14ac:dyDescent="0.2">
      <c r="F835" s="1"/>
    </row>
    <row r="836" spans="6:6" ht="12.75" customHeight="1" x14ac:dyDescent="0.2">
      <c r="F836" s="1"/>
    </row>
    <row r="837" spans="6:6" ht="12.75" customHeight="1" x14ac:dyDescent="0.2">
      <c r="F837" s="1"/>
    </row>
    <row r="838" spans="6:6" ht="12.75" customHeight="1" x14ac:dyDescent="0.2">
      <c r="F838" s="1"/>
    </row>
    <row r="839" spans="6:6" ht="12.75" customHeight="1" x14ac:dyDescent="0.2">
      <c r="F839" s="1"/>
    </row>
    <row r="840" spans="6:6" ht="12.75" customHeight="1" x14ac:dyDescent="0.2">
      <c r="F840" s="1"/>
    </row>
    <row r="841" spans="6:6" ht="12.75" customHeight="1" x14ac:dyDescent="0.2">
      <c r="F841" s="1"/>
    </row>
    <row r="842" spans="6:6" ht="12.75" customHeight="1" x14ac:dyDescent="0.2">
      <c r="F842" s="1"/>
    </row>
    <row r="843" spans="6:6" ht="12.75" customHeight="1" x14ac:dyDescent="0.2">
      <c r="F843" s="1"/>
    </row>
    <row r="844" spans="6:6" ht="12.75" customHeight="1" x14ac:dyDescent="0.2">
      <c r="F844" s="1"/>
    </row>
    <row r="845" spans="6:6" ht="12.75" customHeight="1" x14ac:dyDescent="0.2">
      <c r="F845" s="1"/>
    </row>
    <row r="846" spans="6:6" ht="12.75" customHeight="1" x14ac:dyDescent="0.2">
      <c r="F846" s="1"/>
    </row>
    <row r="847" spans="6:6" ht="12.75" customHeight="1" x14ac:dyDescent="0.2">
      <c r="F847" s="1"/>
    </row>
    <row r="848" spans="6:6" ht="12.75" customHeight="1" x14ac:dyDescent="0.2">
      <c r="F848" s="1"/>
    </row>
    <row r="849" spans="6:6" ht="12.75" customHeight="1" x14ac:dyDescent="0.2">
      <c r="F849" s="1"/>
    </row>
    <row r="850" spans="6:6" ht="12.75" customHeight="1" x14ac:dyDescent="0.2">
      <c r="F850" s="1"/>
    </row>
    <row r="851" spans="6:6" ht="12.75" customHeight="1" x14ac:dyDescent="0.2">
      <c r="F851" s="1"/>
    </row>
    <row r="852" spans="6:6" ht="12.75" customHeight="1" x14ac:dyDescent="0.2">
      <c r="F852" s="1"/>
    </row>
    <row r="853" spans="6:6" ht="12.75" customHeight="1" x14ac:dyDescent="0.2">
      <c r="F853" s="1"/>
    </row>
    <row r="854" spans="6:6" ht="12.75" customHeight="1" x14ac:dyDescent="0.2">
      <c r="F854" s="1"/>
    </row>
    <row r="855" spans="6:6" ht="12.75" customHeight="1" x14ac:dyDescent="0.2">
      <c r="F855" s="1"/>
    </row>
    <row r="856" spans="6:6" ht="12.75" customHeight="1" x14ac:dyDescent="0.2">
      <c r="F856" s="1"/>
    </row>
    <row r="857" spans="6:6" ht="12.75" customHeight="1" x14ac:dyDescent="0.2">
      <c r="F857" s="1"/>
    </row>
    <row r="858" spans="6:6" ht="12.75" customHeight="1" x14ac:dyDescent="0.2">
      <c r="F858" s="1"/>
    </row>
    <row r="859" spans="6:6" ht="12.75" customHeight="1" x14ac:dyDescent="0.2">
      <c r="F859" s="1"/>
    </row>
    <row r="860" spans="6:6" ht="12.75" customHeight="1" x14ac:dyDescent="0.2">
      <c r="F860" s="1"/>
    </row>
    <row r="861" spans="6:6" ht="12.75" customHeight="1" x14ac:dyDescent="0.2">
      <c r="F861" s="1"/>
    </row>
    <row r="862" spans="6:6" ht="12.75" customHeight="1" x14ac:dyDescent="0.2">
      <c r="F862" s="1"/>
    </row>
    <row r="863" spans="6:6" ht="12.75" customHeight="1" x14ac:dyDescent="0.2">
      <c r="F863" s="1"/>
    </row>
    <row r="864" spans="6:6" ht="12.75" customHeight="1" x14ac:dyDescent="0.2">
      <c r="F864" s="1"/>
    </row>
    <row r="865" spans="6:6" ht="12.75" customHeight="1" x14ac:dyDescent="0.2">
      <c r="F865" s="1"/>
    </row>
    <row r="866" spans="6:6" ht="12.75" customHeight="1" x14ac:dyDescent="0.2">
      <c r="F866" s="1"/>
    </row>
    <row r="867" spans="6:6" ht="12.75" customHeight="1" x14ac:dyDescent="0.2">
      <c r="F867" s="1"/>
    </row>
    <row r="868" spans="6:6" ht="12.75" customHeight="1" x14ac:dyDescent="0.2">
      <c r="F868" s="1"/>
    </row>
    <row r="869" spans="6:6" ht="12.75" customHeight="1" x14ac:dyDescent="0.2">
      <c r="F869" s="1"/>
    </row>
    <row r="870" spans="6:6" ht="12.75" customHeight="1" x14ac:dyDescent="0.2">
      <c r="F870" s="1"/>
    </row>
    <row r="871" spans="6:6" ht="12.75" customHeight="1" x14ac:dyDescent="0.2">
      <c r="F871" s="1"/>
    </row>
    <row r="872" spans="6:6" ht="12.75" customHeight="1" x14ac:dyDescent="0.2">
      <c r="F872" s="1"/>
    </row>
    <row r="873" spans="6:6" ht="12.75" customHeight="1" x14ac:dyDescent="0.2">
      <c r="F873" s="1"/>
    </row>
    <row r="874" spans="6:6" ht="12.75" customHeight="1" x14ac:dyDescent="0.2">
      <c r="F874" s="1"/>
    </row>
    <row r="875" spans="6:6" ht="12.75" customHeight="1" x14ac:dyDescent="0.2">
      <c r="F875" s="1"/>
    </row>
    <row r="876" spans="6:6" ht="12.75" customHeight="1" x14ac:dyDescent="0.2">
      <c r="F876" s="1"/>
    </row>
    <row r="877" spans="6:6" ht="12.75" customHeight="1" x14ac:dyDescent="0.2">
      <c r="F877" s="1"/>
    </row>
    <row r="878" spans="6:6" ht="12.75" customHeight="1" x14ac:dyDescent="0.2">
      <c r="F878" s="1"/>
    </row>
    <row r="879" spans="6:6" ht="12.75" customHeight="1" x14ac:dyDescent="0.2">
      <c r="F879" s="1"/>
    </row>
    <row r="880" spans="6:6" ht="12.75" customHeight="1" x14ac:dyDescent="0.2">
      <c r="F880" s="1"/>
    </row>
    <row r="881" spans="6:6" ht="12.75" customHeight="1" x14ac:dyDescent="0.2">
      <c r="F881" s="1"/>
    </row>
    <row r="882" spans="6:6" ht="12.75" customHeight="1" x14ac:dyDescent="0.2">
      <c r="F882" s="1"/>
    </row>
    <row r="883" spans="6:6" ht="12.75" customHeight="1" x14ac:dyDescent="0.2">
      <c r="F883" s="1"/>
    </row>
    <row r="884" spans="6:6" ht="12.75" customHeight="1" x14ac:dyDescent="0.2">
      <c r="F884" s="1"/>
    </row>
    <row r="885" spans="6:6" ht="12.75" customHeight="1" x14ac:dyDescent="0.2">
      <c r="F885" s="1"/>
    </row>
    <row r="886" spans="6:6" ht="12.75" customHeight="1" x14ac:dyDescent="0.2">
      <c r="F886" s="1"/>
    </row>
    <row r="887" spans="6:6" ht="12.75" customHeight="1" x14ac:dyDescent="0.2">
      <c r="F887" s="1"/>
    </row>
    <row r="888" spans="6:6" ht="12.75" customHeight="1" x14ac:dyDescent="0.2">
      <c r="F888" s="1"/>
    </row>
    <row r="889" spans="6:6" ht="12.75" customHeight="1" x14ac:dyDescent="0.2">
      <c r="F889" s="1"/>
    </row>
    <row r="890" spans="6:6" ht="12.75" customHeight="1" x14ac:dyDescent="0.2">
      <c r="F890" s="1"/>
    </row>
    <row r="891" spans="6:6" ht="12.75" customHeight="1" x14ac:dyDescent="0.2">
      <c r="F891" s="1"/>
    </row>
    <row r="892" spans="6:6" ht="12.75" customHeight="1" x14ac:dyDescent="0.2">
      <c r="F892" s="1"/>
    </row>
    <row r="893" spans="6:6" ht="12.75" customHeight="1" x14ac:dyDescent="0.2">
      <c r="F893" s="1"/>
    </row>
    <row r="894" spans="6:6" ht="12.75" customHeight="1" x14ac:dyDescent="0.2">
      <c r="F894" s="1"/>
    </row>
    <row r="895" spans="6:6" ht="12.75" customHeight="1" x14ac:dyDescent="0.2">
      <c r="F895" s="1"/>
    </row>
    <row r="896" spans="6:6" ht="12.75" customHeight="1" x14ac:dyDescent="0.2">
      <c r="F896" s="1"/>
    </row>
    <row r="897" spans="6:6" ht="12.75" customHeight="1" x14ac:dyDescent="0.2">
      <c r="F897" s="1"/>
    </row>
    <row r="898" spans="6:6" ht="12.75" customHeight="1" x14ac:dyDescent="0.2">
      <c r="F898" s="1"/>
    </row>
    <row r="899" spans="6:6" ht="12.75" customHeight="1" x14ac:dyDescent="0.2">
      <c r="F899" s="1"/>
    </row>
    <row r="900" spans="6:6" ht="12.75" customHeight="1" x14ac:dyDescent="0.2">
      <c r="F900" s="1"/>
    </row>
    <row r="901" spans="6:6" ht="12.75" customHeight="1" x14ac:dyDescent="0.2">
      <c r="F901" s="1"/>
    </row>
    <row r="902" spans="6:6" ht="12.75" customHeight="1" x14ac:dyDescent="0.2">
      <c r="F902" s="1"/>
    </row>
    <row r="903" spans="6:6" ht="12.75" customHeight="1" x14ac:dyDescent="0.2">
      <c r="F903" s="1"/>
    </row>
    <row r="904" spans="6:6" ht="12.75" customHeight="1" x14ac:dyDescent="0.2">
      <c r="F904" s="1"/>
    </row>
    <row r="905" spans="6:6" ht="12.75" customHeight="1" x14ac:dyDescent="0.2">
      <c r="F905" s="1"/>
    </row>
    <row r="906" spans="6:6" ht="12.75" customHeight="1" x14ac:dyDescent="0.2">
      <c r="F906" s="1"/>
    </row>
    <row r="907" spans="6:6" ht="12.75" customHeight="1" x14ac:dyDescent="0.2">
      <c r="F907" s="1"/>
    </row>
    <row r="908" spans="6:6" ht="12.75" customHeight="1" x14ac:dyDescent="0.2">
      <c r="F908" s="1"/>
    </row>
    <row r="909" spans="6:6" ht="12.75" customHeight="1" x14ac:dyDescent="0.2">
      <c r="F909" s="1"/>
    </row>
    <row r="910" spans="6:6" ht="12.75" customHeight="1" x14ac:dyDescent="0.2">
      <c r="F910" s="1"/>
    </row>
    <row r="911" spans="6:6" ht="12.75" customHeight="1" x14ac:dyDescent="0.2">
      <c r="F911" s="1"/>
    </row>
    <row r="912" spans="6:6" ht="12.75" customHeight="1" x14ac:dyDescent="0.2">
      <c r="F912" s="1"/>
    </row>
    <row r="913" spans="6:6" ht="12.75" customHeight="1" x14ac:dyDescent="0.2">
      <c r="F913" s="1"/>
    </row>
    <row r="914" spans="6:6" ht="12.75" customHeight="1" x14ac:dyDescent="0.2">
      <c r="F914" s="1"/>
    </row>
    <row r="915" spans="6:6" ht="12.75" customHeight="1" x14ac:dyDescent="0.2">
      <c r="F915" s="1"/>
    </row>
    <row r="916" spans="6:6" ht="12.75" customHeight="1" x14ac:dyDescent="0.2">
      <c r="F916" s="1"/>
    </row>
    <row r="917" spans="6:6" ht="12.75" customHeight="1" x14ac:dyDescent="0.2">
      <c r="F917" s="1"/>
    </row>
    <row r="918" spans="6:6" ht="12.75" customHeight="1" x14ac:dyDescent="0.2">
      <c r="F918" s="1"/>
    </row>
    <row r="919" spans="6:6" ht="12.75" customHeight="1" x14ac:dyDescent="0.2">
      <c r="F919" s="1"/>
    </row>
    <row r="920" spans="6:6" ht="12.75" customHeight="1" x14ac:dyDescent="0.2">
      <c r="F920" s="1"/>
    </row>
    <row r="921" spans="6:6" ht="12.75" customHeight="1" x14ac:dyDescent="0.2">
      <c r="F921" s="1"/>
    </row>
    <row r="922" spans="6:6" ht="12.75" customHeight="1" x14ac:dyDescent="0.2">
      <c r="F922" s="1"/>
    </row>
    <row r="923" spans="6:6" ht="12.75" customHeight="1" x14ac:dyDescent="0.2">
      <c r="F923" s="1"/>
    </row>
    <row r="924" spans="6:6" ht="12.75" customHeight="1" x14ac:dyDescent="0.2">
      <c r="F924" s="1"/>
    </row>
    <row r="925" spans="6:6" ht="12.75" customHeight="1" x14ac:dyDescent="0.2">
      <c r="F925" s="1"/>
    </row>
    <row r="926" spans="6:6" ht="12.75" customHeight="1" x14ac:dyDescent="0.2">
      <c r="F926" s="1"/>
    </row>
    <row r="927" spans="6:6" ht="12.75" customHeight="1" x14ac:dyDescent="0.2">
      <c r="F927" s="1"/>
    </row>
    <row r="928" spans="6:6" ht="12.75" customHeight="1" x14ac:dyDescent="0.2">
      <c r="F928" s="1"/>
    </row>
    <row r="929" spans="6:6" ht="12.75" customHeight="1" x14ac:dyDescent="0.2">
      <c r="F929" s="1"/>
    </row>
    <row r="930" spans="6:6" ht="12.75" customHeight="1" x14ac:dyDescent="0.2">
      <c r="F930" s="1"/>
    </row>
    <row r="931" spans="6:6" ht="12.75" customHeight="1" x14ac:dyDescent="0.2">
      <c r="F931" s="1"/>
    </row>
    <row r="932" spans="6:6" ht="12.75" customHeight="1" x14ac:dyDescent="0.2">
      <c r="F932" s="1"/>
    </row>
    <row r="933" spans="6:6" ht="12.75" customHeight="1" x14ac:dyDescent="0.2">
      <c r="F933" s="1"/>
    </row>
    <row r="934" spans="6:6" ht="12.75" customHeight="1" x14ac:dyDescent="0.2">
      <c r="F934" s="1"/>
    </row>
    <row r="935" spans="6:6" ht="12.75" customHeight="1" x14ac:dyDescent="0.2">
      <c r="F935" s="1"/>
    </row>
    <row r="936" spans="6:6" ht="12.75" customHeight="1" x14ac:dyDescent="0.2">
      <c r="F936" s="1"/>
    </row>
    <row r="937" spans="6:6" ht="12.75" customHeight="1" x14ac:dyDescent="0.2">
      <c r="F937" s="1"/>
    </row>
    <row r="938" spans="6:6" ht="12.75" customHeight="1" x14ac:dyDescent="0.2">
      <c r="F938" s="1"/>
    </row>
    <row r="939" spans="6:6" ht="12.75" customHeight="1" x14ac:dyDescent="0.2">
      <c r="F939" s="1"/>
    </row>
    <row r="940" spans="6:6" ht="12.75" customHeight="1" x14ac:dyDescent="0.2">
      <c r="F940" s="1"/>
    </row>
    <row r="941" spans="6:6" ht="12.75" customHeight="1" x14ac:dyDescent="0.2">
      <c r="F941" s="1"/>
    </row>
    <row r="942" spans="6:6" ht="12.75" customHeight="1" x14ac:dyDescent="0.2">
      <c r="F942" s="1"/>
    </row>
    <row r="943" spans="6:6" ht="12.75" customHeight="1" x14ac:dyDescent="0.2">
      <c r="F943" s="1"/>
    </row>
    <row r="944" spans="6:6" ht="12.75" customHeight="1" x14ac:dyDescent="0.2">
      <c r="F944" s="1"/>
    </row>
    <row r="945" spans="6:6" ht="12.75" customHeight="1" x14ac:dyDescent="0.2">
      <c r="F945" s="1"/>
    </row>
    <row r="946" spans="6:6" ht="12.75" customHeight="1" x14ac:dyDescent="0.2">
      <c r="F946" s="1"/>
    </row>
    <row r="947" spans="6:6" ht="12.75" customHeight="1" x14ac:dyDescent="0.2">
      <c r="F947" s="1"/>
    </row>
    <row r="948" spans="6:6" ht="12.75" customHeight="1" x14ac:dyDescent="0.2">
      <c r="F948" s="1"/>
    </row>
    <row r="949" spans="6:6" ht="12.75" customHeight="1" x14ac:dyDescent="0.2">
      <c r="F949" s="1"/>
    </row>
    <row r="950" spans="6:6" ht="12.75" customHeight="1" x14ac:dyDescent="0.2">
      <c r="F950" s="1"/>
    </row>
    <row r="951" spans="6:6" ht="12.75" customHeight="1" x14ac:dyDescent="0.2">
      <c r="F951" s="1"/>
    </row>
    <row r="952" spans="6:6" ht="12.75" customHeight="1" x14ac:dyDescent="0.2">
      <c r="F952" s="1"/>
    </row>
    <row r="953" spans="6:6" ht="12.75" customHeight="1" x14ac:dyDescent="0.2">
      <c r="F953" s="1"/>
    </row>
    <row r="954" spans="6:6" ht="12.75" customHeight="1" x14ac:dyDescent="0.2">
      <c r="F954" s="1"/>
    </row>
    <row r="955" spans="6:6" ht="12.75" customHeight="1" x14ac:dyDescent="0.2">
      <c r="F955" s="1"/>
    </row>
    <row r="956" spans="6:6" ht="12.75" customHeight="1" x14ac:dyDescent="0.2">
      <c r="F956" s="1"/>
    </row>
    <row r="957" spans="6:6" ht="12.75" customHeight="1" x14ac:dyDescent="0.2">
      <c r="F957" s="1"/>
    </row>
    <row r="958" spans="6:6" ht="12.75" customHeight="1" x14ac:dyDescent="0.2">
      <c r="F958" s="1"/>
    </row>
    <row r="959" spans="6:6" ht="12.75" customHeight="1" x14ac:dyDescent="0.2">
      <c r="F959" s="1"/>
    </row>
    <row r="960" spans="6:6" ht="12.75" customHeight="1" x14ac:dyDescent="0.2">
      <c r="F960" s="1"/>
    </row>
    <row r="961" spans="6:6" ht="12.75" customHeight="1" x14ac:dyDescent="0.2">
      <c r="F961" s="1"/>
    </row>
    <row r="962" spans="6:6" ht="12.75" customHeight="1" x14ac:dyDescent="0.2">
      <c r="F962" s="1"/>
    </row>
    <row r="963" spans="6:6" ht="12.75" customHeight="1" x14ac:dyDescent="0.2">
      <c r="F963" s="1"/>
    </row>
    <row r="964" spans="6:6" ht="12.75" customHeight="1" x14ac:dyDescent="0.2">
      <c r="F964" s="1"/>
    </row>
    <row r="965" spans="6:6" ht="12.75" customHeight="1" x14ac:dyDescent="0.2">
      <c r="F965" s="1"/>
    </row>
    <row r="966" spans="6:6" ht="12.75" customHeight="1" x14ac:dyDescent="0.2">
      <c r="F966" s="1"/>
    </row>
    <row r="967" spans="6:6" ht="12.75" customHeight="1" x14ac:dyDescent="0.2">
      <c r="F967" s="1"/>
    </row>
    <row r="968" spans="6:6" ht="12.75" customHeight="1" x14ac:dyDescent="0.2">
      <c r="F968" s="1"/>
    </row>
    <row r="969" spans="6:6" ht="12.75" customHeight="1" x14ac:dyDescent="0.2">
      <c r="F969" s="1"/>
    </row>
    <row r="970" spans="6:6" ht="12.75" customHeight="1" x14ac:dyDescent="0.2">
      <c r="F970" s="1"/>
    </row>
    <row r="971" spans="6:6" ht="12.75" customHeight="1" x14ac:dyDescent="0.2">
      <c r="F971" s="1"/>
    </row>
    <row r="972" spans="6:6" ht="12.75" customHeight="1" x14ac:dyDescent="0.2">
      <c r="F972" s="1"/>
    </row>
    <row r="973" spans="6:6" ht="12.75" customHeight="1" x14ac:dyDescent="0.2">
      <c r="F973" s="1"/>
    </row>
    <row r="974" spans="6:6" ht="12.75" customHeight="1" x14ac:dyDescent="0.2">
      <c r="F974" s="1"/>
    </row>
    <row r="975" spans="6:6" ht="12.75" customHeight="1" x14ac:dyDescent="0.2">
      <c r="F975" s="1"/>
    </row>
    <row r="976" spans="6:6" ht="12.75" customHeight="1" x14ac:dyDescent="0.2">
      <c r="F976" s="1"/>
    </row>
    <row r="977" spans="6:6" ht="12.75" customHeight="1" x14ac:dyDescent="0.2">
      <c r="F977" s="1"/>
    </row>
    <row r="978" spans="6:6" ht="12.75" customHeight="1" x14ac:dyDescent="0.2">
      <c r="F978" s="1"/>
    </row>
    <row r="979" spans="6:6" ht="12.75" customHeight="1" x14ac:dyDescent="0.2">
      <c r="F979" s="1"/>
    </row>
    <row r="980" spans="6:6" ht="12.75" customHeight="1" x14ac:dyDescent="0.2">
      <c r="F980" s="1"/>
    </row>
    <row r="981" spans="6:6" ht="12.75" customHeight="1" x14ac:dyDescent="0.2">
      <c r="F981" s="1"/>
    </row>
    <row r="982" spans="6:6" ht="12.75" customHeight="1" x14ac:dyDescent="0.2">
      <c r="F982" s="1"/>
    </row>
    <row r="983" spans="6:6" ht="12.75" customHeight="1" x14ac:dyDescent="0.2">
      <c r="F983" s="1"/>
    </row>
    <row r="984" spans="6:6" ht="12.75" customHeight="1" x14ac:dyDescent="0.2">
      <c r="F984" s="1"/>
    </row>
    <row r="985" spans="6:6" ht="12.75" customHeight="1" x14ac:dyDescent="0.2">
      <c r="F985" s="1"/>
    </row>
    <row r="986" spans="6:6" ht="12.75" customHeight="1" x14ac:dyDescent="0.2">
      <c r="F986" s="1"/>
    </row>
    <row r="987" spans="6:6" ht="12.75" customHeight="1" x14ac:dyDescent="0.2">
      <c r="F987" s="1"/>
    </row>
  </sheetData>
  <mergeCells count="26">
    <mergeCell ref="A2:H2"/>
    <mergeCell ref="A3:H3"/>
    <mergeCell ref="A4:H4"/>
    <mergeCell ref="B5:H5"/>
    <mergeCell ref="A6:H6"/>
    <mergeCell ref="A7:H7"/>
    <mergeCell ref="A8:H8"/>
    <mergeCell ref="A9:H10"/>
    <mergeCell ref="A11:A12"/>
    <mergeCell ref="B11:B12"/>
    <mergeCell ref="C11:C12"/>
    <mergeCell ref="D11:D12"/>
    <mergeCell ref="E11:E12"/>
    <mergeCell ref="F11:H11"/>
    <mergeCell ref="D57:G57"/>
    <mergeCell ref="D59:G59"/>
    <mergeCell ref="D65:G65"/>
    <mergeCell ref="A67:H67"/>
    <mergeCell ref="A68:G68"/>
    <mergeCell ref="D43:G43"/>
    <mergeCell ref="D50:G50"/>
    <mergeCell ref="D14:G14"/>
    <mergeCell ref="D25:G25"/>
    <mergeCell ref="D33:G33"/>
    <mergeCell ref="D36:G36"/>
    <mergeCell ref="D41:G41"/>
  </mergeCells>
  <printOptions horizontalCentered="1"/>
  <pageMargins left="0.25" right="0.25" top="0.75" bottom="0.75" header="0" footer="0"/>
  <pageSetup paperSize="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96"/>
  <sheetViews>
    <sheetView workbookViewId="0">
      <selection activeCell="A5" sqref="A5:G5"/>
    </sheetView>
  </sheetViews>
  <sheetFormatPr defaultColWidth="14.42578125" defaultRowHeight="15" customHeight="1" x14ac:dyDescent="0.2"/>
  <cols>
    <col min="1" max="1" width="7.28515625" customWidth="1"/>
    <col min="2" max="2" width="43.85546875" customWidth="1"/>
    <col min="3" max="4" width="16.42578125" bestFit="1" customWidth="1"/>
    <col min="5" max="5" width="15.7109375" customWidth="1"/>
    <col min="6" max="6" width="16.42578125" bestFit="1" customWidth="1"/>
    <col min="7" max="7" width="22.28515625" customWidth="1"/>
    <col min="8" max="8" width="14.28515625" customWidth="1"/>
    <col min="9" max="9" width="13.85546875" customWidth="1"/>
    <col min="10" max="27" width="11.42578125" customWidth="1"/>
  </cols>
  <sheetData>
    <row r="1" spans="1:27" ht="15" customHeight="1" x14ac:dyDescent="0.2">
      <c r="A1" s="171" t="s">
        <v>0</v>
      </c>
      <c r="B1" s="150"/>
      <c r="C1" s="150"/>
      <c r="D1" s="150"/>
      <c r="E1" s="150"/>
      <c r="F1" s="150"/>
      <c r="G1" s="150"/>
    </row>
    <row r="2" spans="1:27" ht="15" customHeight="1" x14ac:dyDescent="0.2">
      <c r="A2" s="171" t="s">
        <v>1</v>
      </c>
      <c r="B2" s="150"/>
      <c r="C2" s="150"/>
      <c r="D2" s="150"/>
      <c r="E2" s="150"/>
      <c r="F2" s="150"/>
      <c r="G2" s="150"/>
    </row>
    <row r="3" spans="1:27" ht="15" customHeight="1" x14ac:dyDescent="0.2">
      <c r="A3" s="171" t="s">
        <v>2</v>
      </c>
      <c r="B3" s="150"/>
      <c r="C3" s="150"/>
      <c r="D3" s="150"/>
      <c r="E3" s="150"/>
      <c r="F3" s="150"/>
      <c r="G3" s="150"/>
    </row>
    <row r="4" spans="1:27" ht="12.75" customHeight="1" x14ac:dyDescent="0.2">
      <c r="A4" s="171"/>
      <c r="B4" s="150"/>
      <c r="C4" s="150"/>
      <c r="D4" s="150"/>
      <c r="E4" s="150"/>
      <c r="F4" s="150"/>
      <c r="G4" s="150"/>
    </row>
    <row r="5" spans="1:27" ht="21" customHeight="1" x14ac:dyDescent="0.2">
      <c r="A5" s="172" t="s">
        <v>100</v>
      </c>
      <c r="B5" s="150"/>
      <c r="C5" s="150"/>
      <c r="D5" s="150"/>
      <c r="E5" s="150"/>
      <c r="F5" s="150"/>
      <c r="G5" s="150"/>
    </row>
    <row r="6" spans="1:27" ht="22.5" customHeight="1" x14ac:dyDescent="0.2">
      <c r="A6" s="161" t="s">
        <v>99</v>
      </c>
      <c r="B6" s="150"/>
      <c r="C6" s="150"/>
      <c r="D6" s="150"/>
      <c r="E6" s="150"/>
      <c r="F6" s="150"/>
      <c r="G6" s="150"/>
    </row>
    <row r="7" spans="1:27" ht="19.5" customHeight="1" x14ac:dyDescent="0.2">
      <c r="A7" s="161" t="s">
        <v>98</v>
      </c>
      <c r="B7" s="150"/>
      <c r="C7" s="150"/>
      <c r="D7" s="150"/>
      <c r="E7" s="150"/>
      <c r="F7" s="150"/>
      <c r="G7" s="150"/>
    </row>
    <row r="8" spans="1:27" ht="30" customHeight="1" x14ac:dyDescent="0.2">
      <c r="A8" s="182" t="s">
        <v>81</v>
      </c>
      <c r="B8" s="150"/>
      <c r="C8" s="150"/>
      <c r="D8" s="150"/>
      <c r="E8" s="150"/>
      <c r="F8" s="150"/>
      <c r="G8" s="150"/>
      <c r="H8" s="2"/>
    </row>
    <row r="9" spans="1:27" ht="20.25" customHeight="1" x14ac:dyDescent="0.2">
      <c r="A9" s="97" t="s">
        <v>6</v>
      </c>
      <c r="B9" s="98" t="s">
        <v>82</v>
      </c>
      <c r="C9" s="168" t="s">
        <v>83</v>
      </c>
      <c r="D9" s="169"/>
      <c r="E9" s="169"/>
      <c r="F9" s="169"/>
      <c r="G9" s="99" t="s">
        <v>84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</row>
    <row r="10" spans="1:27" ht="20.25" customHeight="1" x14ac:dyDescent="0.2">
      <c r="A10" s="101"/>
      <c r="B10" s="102" t="s">
        <v>85</v>
      </c>
      <c r="C10" s="125">
        <v>1</v>
      </c>
      <c r="D10" s="125">
        <v>2</v>
      </c>
      <c r="E10" s="125">
        <v>3</v>
      </c>
      <c r="F10" s="125">
        <v>4</v>
      </c>
      <c r="G10" s="103" t="s">
        <v>86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1:27" ht="8.25" customHeight="1" x14ac:dyDescent="0.2">
      <c r="A11" s="183"/>
      <c r="B11" s="150"/>
      <c r="C11" s="150"/>
      <c r="D11" s="150"/>
      <c r="E11" s="150"/>
      <c r="F11" s="150"/>
      <c r="G11" s="184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</row>
    <row r="12" spans="1:27" ht="20.25" customHeight="1" x14ac:dyDescent="0.2">
      <c r="A12" s="104">
        <v>1</v>
      </c>
      <c r="B12" s="175" t="str">
        <f>ORÇAM!C14</f>
        <v>SERVIÇOS PRELIMINARES, DEMOLIÇÕES E RETIRADAS</v>
      </c>
      <c r="C12" s="144"/>
      <c r="D12" s="144"/>
      <c r="E12" s="176"/>
      <c r="F12" s="144"/>
      <c r="G12" s="160"/>
      <c r="H12" s="100"/>
      <c r="I12" s="105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</row>
    <row r="13" spans="1:27" ht="20.25" customHeight="1" x14ac:dyDescent="0.2">
      <c r="A13" s="106"/>
      <c r="B13" s="107" t="s">
        <v>87</v>
      </c>
      <c r="C13" s="108">
        <v>1</v>
      </c>
      <c r="D13" s="108">
        <v>0</v>
      </c>
      <c r="E13" s="108">
        <v>0</v>
      </c>
      <c r="F13" s="108">
        <v>0</v>
      </c>
      <c r="G13" s="109">
        <f>SUM(C13:F13)</f>
        <v>1</v>
      </c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</row>
    <row r="14" spans="1:27" ht="5.25" customHeight="1" x14ac:dyDescent="0.2">
      <c r="A14" s="106"/>
      <c r="B14" s="110"/>
      <c r="C14" s="111"/>
      <c r="D14" s="111"/>
      <c r="E14" s="111"/>
      <c r="F14" s="111"/>
      <c r="G14" s="112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</row>
    <row r="15" spans="1:27" ht="20.25" customHeight="1" x14ac:dyDescent="0.2">
      <c r="A15" s="106"/>
      <c r="B15" s="110" t="s">
        <v>88</v>
      </c>
      <c r="C15" s="113">
        <f>($G$15*C13)</f>
        <v>28428.44</v>
      </c>
      <c r="D15" s="113">
        <f>($G$15*D13)</f>
        <v>0</v>
      </c>
      <c r="E15" s="113">
        <f>($G$15*E13)</f>
        <v>0</v>
      </c>
      <c r="F15" s="113">
        <f>($G$15*F13)</f>
        <v>0</v>
      </c>
      <c r="G15" s="114">
        <f>ORÇAM!H14</f>
        <v>28428.44</v>
      </c>
      <c r="H15" s="115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</row>
    <row r="16" spans="1:27" ht="20.25" customHeight="1" x14ac:dyDescent="0.2">
      <c r="A16" s="104">
        <v>2</v>
      </c>
      <c r="B16" s="177" t="str">
        <f>ORÇAM!C25</f>
        <v>ESTRUTURA</v>
      </c>
      <c r="C16" s="144"/>
      <c r="D16" s="144"/>
      <c r="E16" s="176"/>
      <c r="F16" s="144"/>
      <c r="G16" s="16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</row>
    <row r="17" spans="1:27" ht="20.25" customHeight="1" x14ac:dyDescent="0.2">
      <c r="A17" s="106"/>
      <c r="B17" s="116" t="s">
        <v>87</v>
      </c>
      <c r="C17" s="108">
        <v>0.4</v>
      </c>
      <c r="D17" s="108">
        <v>0.15</v>
      </c>
      <c r="E17" s="108">
        <v>0.15</v>
      </c>
      <c r="F17" s="108">
        <v>0.3</v>
      </c>
      <c r="G17" s="109">
        <f>SUM(C17:F17)</f>
        <v>1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</row>
    <row r="18" spans="1:27" ht="5.25" customHeight="1" x14ac:dyDescent="0.2">
      <c r="A18" s="106"/>
      <c r="B18" s="117"/>
      <c r="C18" s="111"/>
      <c r="D18" s="111"/>
      <c r="E18" s="111"/>
      <c r="F18" s="111"/>
      <c r="G18" s="112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</row>
    <row r="19" spans="1:27" ht="20.25" customHeight="1" x14ac:dyDescent="0.2">
      <c r="A19" s="106"/>
      <c r="B19" s="117" t="s">
        <v>88</v>
      </c>
      <c r="C19" s="113">
        <f>($G$19*C17)</f>
        <v>122006.96375999998</v>
      </c>
      <c r="D19" s="113">
        <f>($G$19*D17)</f>
        <v>45752.61140999999</v>
      </c>
      <c r="E19" s="113">
        <f>($G$19*E17)</f>
        <v>45752.61140999999</v>
      </c>
      <c r="F19" s="113">
        <f>($G$19*F17)</f>
        <v>91505.222819999981</v>
      </c>
      <c r="G19" s="114">
        <f>ORÇAM!H25</f>
        <v>305017.40939999995</v>
      </c>
      <c r="H19" s="115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</row>
    <row r="20" spans="1:27" ht="20.25" customHeight="1" x14ac:dyDescent="0.2">
      <c r="A20" s="104">
        <v>3</v>
      </c>
      <c r="B20" s="177" t="str">
        <f>ORÇAM!C33</f>
        <v>PAREDES</v>
      </c>
      <c r="C20" s="144"/>
      <c r="D20" s="144"/>
      <c r="E20" s="176"/>
      <c r="F20" s="144"/>
      <c r="G20" s="160"/>
      <c r="H20" s="115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</row>
    <row r="21" spans="1:27" ht="20.25" customHeight="1" x14ac:dyDescent="0.2">
      <c r="A21" s="106"/>
      <c r="B21" s="116" t="s">
        <v>87</v>
      </c>
      <c r="C21" s="108">
        <v>0.2</v>
      </c>
      <c r="D21" s="108">
        <v>0.4</v>
      </c>
      <c r="E21" s="108">
        <v>0.2</v>
      </c>
      <c r="F21" s="108">
        <v>0.2</v>
      </c>
      <c r="G21" s="118">
        <f>SUM(C21:F21)</f>
        <v>1</v>
      </c>
      <c r="H21" s="115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</row>
    <row r="22" spans="1:27" ht="5.25" customHeight="1" x14ac:dyDescent="0.2">
      <c r="A22" s="106"/>
      <c r="B22" s="117"/>
      <c r="C22" s="111"/>
      <c r="D22" s="111"/>
      <c r="E22" s="111"/>
      <c r="F22" s="111"/>
      <c r="G22" s="118"/>
      <c r="H22" s="115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</row>
    <row r="23" spans="1:27" ht="20.25" customHeight="1" x14ac:dyDescent="0.2">
      <c r="A23" s="106"/>
      <c r="B23" s="117" t="s">
        <v>88</v>
      </c>
      <c r="C23" s="113">
        <f>($G$23*C21)</f>
        <v>11869.2</v>
      </c>
      <c r="D23" s="113">
        <f>($G$23*D21)</f>
        <v>23738.400000000001</v>
      </c>
      <c r="E23" s="113">
        <f>($G$23*E21)</f>
        <v>11869.2</v>
      </c>
      <c r="F23" s="113">
        <f>($G$23*F21)</f>
        <v>11869.2</v>
      </c>
      <c r="G23" s="119">
        <f>ORÇAM!H33</f>
        <v>59346</v>
      </c>
      <c r="H23" s="115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</row>
    <row r="24" spans="1:27" ht="20.25" customHeight="1" x14ac:dyDescent="0.2">
      <c r="A24" s="104">
        <v>4</v>
      </c>
      <c r="B24" s="177" t="str">
        <f>ORÇAM!C36</f>
        <v>PISO/CALÇADAS</v>
      </c>
      <c r="C24" s="144"/>
      <c r="D24" s="144"/>
      <c r="E24" s="176"/>
      <c r="F24" s="144"/>
      <c r="G24" s="160"/>
      <c r="H24" s="115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</row>
    <row r="25" spans="1:27" ht="20.25" customHeight="1" x14ac:dyDescent="0.2">
      <c r="A25" s="106"/>
      <c r="B25" s="116" t="s">
        <v>87</v>
      </c>
      <c r="C25" s="108">
        <v>0.2</v>
      </c>
      <c r="D25" s="108">
        <v>0.4</v>
      </c>
      <c r="E25" s="108">
        <v>0.2</v>
      </c>
      <c r="F25" s="108">
        <v>0.2</v>
      </c>
      <c r="G25" s="118">
        <f>SUM(C25:F25)</f>
        <v>1</v>
      </c>
      <c r="H25" s="115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</row>
    <row r="26" spans="1:27" ht="5.25" customHeight="1" x14ac:dyDescent="0.2">
      <c r="A26" s="106"/>
      <c r="B26" s="117"/>
      <c r="C26" s="111"/>
      <c r="D26" s="111"/>
      <c r="E26" s="111"/>
      <c r="F26" s="111"/>
      <c r="G26" s="120"/>
      <c r="H26" s="115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</row>
    <row r="27" spans="1:27" ht="20.25" customHeight="1" x14ac:dyDescent="0.2">
      <c r="A27" s="106"/>
      <c r="B27" s="117" t="s">
        <v>88</v>
      </c>
      <c r="C27" s="113">
        <f>($G$27*C25)</f>
        <v>6621.3137200000001</v>
      </c>
      <c r="D27" s="113">
        <f>($G$27*D25)</f>
        <v>13242.62744</v>
      </c>
      <c r="E27" s="113">
        <f>($G$27*E25)</f>
        <v>6621.3137200000001</v>
      </c>
      <c r="F27" s="113">
        <f>($G$27*F25)</f>
        <v>6621.3137200000001</v>
      </c>
      <c r="G27" s="119">
        <f>ORÇAM!H36</f>
        <v>33106.568599999999</v>
      </c>
      <c r="H27" s="115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</row>
    <row r="28" spans="1:27" ht="20.25" customHeight="1" x14ac:dyDescent="0.2">
      <c r="A28" s="104">
        <v>5</v>
      </c>
      <c r="B28" s="177" t="str">
        <f>ORÇAM!C41</f>
        <v>COBERTURA</v>
      </c>
      <c r="C28" s="144"/>
      <c r="D28" s="144"/>
      <c r="E28" s="176"/>
      <c r="F28" s="144"/>
      <c r="G28" s="160"/>
      <c r="H28" s="115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</row>
    <row r="29" spans="1:27" ht="20.25" customHeight="1" x14ac:dyDescent="0.2">
      <c r="A29" s="106"/>
      <c r="B29" s="116" t="s">
        <v>87</v>
      </c>
      <c r="C29" s="108">
        <v>0</v>
      </c>
      <c r="D29" s="108">
        <v>0.2</v>
      </c>
      <c r="E29" s="108">
        <v>0.5</v>
      </c>
      <c r="F29" s="108">
        <v>0.3</v>
      </c>
      <c r="G29" s="118">
        <f>SUM(C29:F29)</f>
        <v>1</v>
      </c>
      <c r="H29" s="115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</row>
    <row r="30" spans="1:27" ht="5.25" customHeight="1" x14ac:dyDescent="0.2">
      <c r="A30" s="106"/>
      <c r="B30" s="117"/>
      <c r="C30" s="111"/>
      <c r="D30" s="111"/>
      <c r="E30" s="111"/>
      <c r="F30" s="111"/>
      <c r="G30" s="120"/>
      <c r="H30" s="115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</row>
    <row r="31" spans="1:27" ht="20.25" customHeight="1" x14ac:dyDescent="0.2">
      <c r="A31" s="106"/>
      <c r="B31" s="117" t="s">
        <v>88</v>
      </c>
      <c r="C31" s="113">
        <f>($G$31*C29)</f>
        <v>0</v>
      </c>
      <c r="D31" s="113">
        <f>($G$31*D29)</f>
        <v>2681.64</v>
      </c>
      <c r="E31" s="113">
        <f>($G$31*E29)</f>
        <v>6704.0999999999995</v>
      </c>
      <c r="F31" s="113">
        <f>($G$31*F29)</f>
        <v>4022.4599999999996</v>
      </c>
      <c r="G31" s="119">
        <f>ORÇAM!H41</f>
        <v>13408.199999999999</v>
      </c>
      <c r="H31" s="115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1:27" ht="20.25" customHeight="1" x14ac:dyDescent="0.2">
      <c r="A32" s="104">
        <v>6</v>
      </c>
      <c r="B32" s="177" t="str">
        <f>ORÇAM!C43</f>
        <v>ESQUADRIAS</v>
      </c>
      <c r="C32" s="144"/>
      <c r="D32" s="144"/>
      <c r="E32" s="176"/>
      <c r="F32" s="144"/>
      <c r="G32" s="160"/>
      <c r="H32" s="115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1:27" ht="20.25" customHeight="1" x14ac:dyDescent="0.2">
      <c r="A33" s="106"/>
      <c r="B33" s="116" t="s">
        <v>87</v>
      </c>
      <c r="C33" s="108">
        <v>0.15</v>
      </c>
      <c r="D33" s="108">
        <v>0.4</v>
      </c>
      <c r="E33" s="108">
        <v>0.3</v>
      </c>
      <c r="F33" s="108">
        <v>0.15</v>
      </c>
      <c r="G33" s="121">
        <f>SUM(C33:F33)</f>
        <v>1</v>
      </c>
      <c r="H33" s="115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</row>
    <row r="34" spans="1:27" ht="5.25" customHeight="1" x14ac:dyDescent="0.2">
      <c r="A34" s="106"/>
      <c r="B34" s="117"/>
      <c r="C34" s="111"/>
      <c r="D34" s="111"/>
      <c r="E34" s="111"/>
      <c r="F34" s="111"/>
      <c r="G34" s="122"/>
      <c r="H34" s="115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</row>
    <row r="35" spans="1:27" ht="20.25" customHeight="1" x14ac:dyDescent="0.2">
      <c r="A35" s="106"/>
      <c r="B35" s="117" t="s">
        <v>88</v>
      </c>
      <c r="C35" s="113">
        <f>($G$35*C33)</f>
        <v>2281.0408199999997</v>
      </c>
      <c r="D35" s="113">
        <f>($G$35*D33)</f>
        <v>6082.7755200000001</v>
      </c>
      <c r="E35" s="113">
        <f>($G$35*E33)</f>
        <v>4562.0816399999994</v>
      </c>
      <c r="F35" s="113">
        <f>($G$35*F33)</f>
        <v>2281.0408199999997</v>
      </c>
      <c r="G35" s="123">
        <f>ORÇAM!H43</f>
        <v>15206.9388</v>
      </c>
      <c r="H35" s="115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</row>
    <row r="36" spans="1:27" ht="20.25" customHeight="1" x14ac:dyDescent="0.2">
      <c r="A36" s="104">
        <v>7</v>
      </c>
      <c r="B36" s="177" t="str">
        <f>ORÇAM!C50</f>
        <v>INSTALAÇÃO ELÉTRICA</v>
      </c>
      <c r="C36" s="144"/>
      <c r="D36" s="144"/>
      <c r="E36" s="176"/>
      <c r="F36" s="144"/>
      <c r="G36" s="160"/>
      <c r="H36" s="115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</row>
    <row r="37" spans="1:27" ht="20.25" customHeight="1" x14ac:dyDescent="0.2">
      <c r="A37" s="106"/>
      <c r="B37" s="116" t="s">
        <v>87</v>
      </c>
      <c r="C37" s="108">
        <v>0</v>
      </c>
      <c r="D37" s="108">
        <v>0.4</v>
      </c>
      <c r="E37" s="108">
        <v>0.4</v>
      </c>
      <c r="F37" s="108">
        <v>0.2</v>
      </c>
      <c r="G37" s="118">
        <f>SUM(C37:F37)</f>
        <v>1</v>
      </c>
      <c r="H37" s="115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</row>
    <row r="38" spans="1:27" ht="5.25" customHeight="1" x14ac:dyDescent="0.2">
      <c r="A38" s="106"/>
      <c r="B38" s="117"/>
      <c r="C38" s="111"/>
      <c r="D38" s="111"/>
      <c r="E38" s="111"/>
      <c r="F38" s="111"/>
      <c r="G38" s="120"/>
      <c r="H38" s="115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</row>
    <row r="39" spans="1:27" ht="20.25" customHeight="1" x14ac:dyDescent="0.2">
      <c r="A39" s="106"/>
      <c r="B39" s="117" t="s">
        <v>88</v>
      </c>
      <c r="C39" s="113">
        <f>($G$39*C37)</f>
        <v>0</v>
      </c>
      <c r="D39" s="113">
        <f>($G$39*D37)</f>
        <v>1958.9039999999998</v>
      </c>
      <c r="E39" s="113">
        <f>($G$39*E37)</f>
        <v>1958.9039999999998</v>
      </c>
      <c r="F39" s="113">
        <f>($G$39*F37)</f>
        <v>979.45199999999988</v>
      </c>
      <c r="G39" s="119">
        <f>ORÇAM!H50</f>
        <v>4897.2599999999993</v>
      </c>
      <c r="H39" s="115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</row>
    <row r="40" spans="1:27" ht="20.25" customHeight="1" x14ac:dyDescent="0.2">
      <c r="A40" s="104">
        <v>8</v>
      </c>
      <c r="B40" s="177" t="str">
        <f>ORÇAM!C57</f>
        <v>INSTALAÇÃO HIDRÁULICA</v>
      </c>
      <c r="C40" s="144"/>
      <c r="D40" s="144"/>
      <c r="E40" s="176"/>
      <c r="F40" s="144"/>
      <c r="G40" s="160"/>
      <c r="H40" s="115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</row>
    <row r="41" spans="1:27" ht="20.25" customHeight="1" x14ac:dyDescent="0.2">
      <c r="A41" s="106"/>
      <c r="B41" s="116" t="s">
        <v>87</v>
      </c>
      <c r="C41" s="108">
        <v>0</v>
      </c>
      <c r="D41" s="108">
        <v>0.4</v>
      </c>
      <c r="E41" s="108">
        <v>0.5</v>
      </c>
      <c r="F41" s="108">
        <v>0.1</v>
      </c>
      <c r="G41" s="118">
        <f>SUM(C41:F41)</f>
        <v>1</v>
      </c>
      <c r="H41" s="115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</row>
    <row r="42" spans="1:27" ht="5.25" customHeight="1" x14ac:dyDescent="0.2">
      <c r="A42" s="106"/>
      <c r="B42" s="117"/>
      <c r="C42" s="111"/>
      <c r="D42" s="111"/>
      <c r="E42" s="111"/>
      <c r="F42" s="111"/>
      <c r="G42" s="122"/>
      <c r="H42" s="115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</row>
    <row r="43" spans="1:27" ht="20.25" customHeight="1" x14ac:dyDescent="0.2">
      <c r="A43" s="106"/>
      <c r="B43" s="117" t="s">
        <v>88</v>
      </c>
      <c r="C43" s="113">
        <f>($G$43*C41)</f>
        <v>0</v>
      </c>
      <c r="D43" s="113">
        <f>($G$43*D41)</f>
        <v>453.26399999999995</v>
      </c>
      <c r="E43" s="113">
        <f>($G$43*E41)</f>
        <v>566.57999999999993</v>
      </c>
      <c r="F43" s="113">
        <f>($G$43*F41)</f>
        <v>113.31599999999999</v>
      </c>
      <c r="G43" s="119">
        <f>ORÇAM!H57</f>
        <v>1133.1599999999999</v>
      </c>
      <c r="H43" s="115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</row>
    <row r="44" spans="1:27" ht="20.25" customHeight="1" x14ac:dyDescent="0.2">
      <c r="A44" s="104">
        <v>9</v>
      </c>
      <c r="B44" s="177" t="str">
        <f>ORÇAM!C59</f>
        <v>INSTALAÇÃO SANITÁRIA</v>
      </c>
      <c r="C44" s="144"/>
      <c r="D44" s="144"/>
      <c r="E44" s="176"/>
      <c r="F44" s="144"/>
      <c r="G44" s="160"/>
      <c r="H44" s="115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27" ht="20.25" customHeight="1" x14ac:dyDescent="0.2">
      <c r="A45" s="106"/>
      <c r="B45" s="116" t="s">
        <v>87</v>
      </c>
      <c r="C45" s="108">
        <v>0</v>
      </c>
      <c r="D45" s="108">
        <v>0.5</v>
      </c>
      <c r="E45" s="108">
        <v>0.5</v>
      </c>
      <c r="F45" s="108">
        <v>0</v>
      </c>
      <c r="G45" s="118">
        <f>SUM(C45:F45)</f>
        <v>1</v>
      </c>
      <c r="H45" s="115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5.25" customHeight="1" x14ac:dyDescent="0.2">
      <c r="A46" s="106"/>
      <c r="B46" s="117"/>
      <c r="C46" s="111"/>
      <c r="D46" s="111"/>
      <c r="E46" s="111"/>
      <c r="F46" s="111"/>
      <c r="G46" s="122"/>
      <c r="H46" s="115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27" ht="20.25" customHeight="1" x14ac:dyDescent="0.2">
      <c r="A47" s="106"/>
      <c r="B47" s="117" t="s">
        <v>88</v>
      </c>
      <c r="C47" s="113">
        <f>($G$47*C45)</f>
        <v>0</v>
      </c>
      <c r="D47" s="113">
        <f>($G$47*D45)</f>
        <v>8324.0950000000012</v>
      </c>
      <c r="E47" s="113">
        <f>($G$47*E45)</f>
        <v>8324.0950000000012</v>
      </c>
      <c r="F47" s="113">
        <f>($G$47*F45)</f>
        <v>0</v>
      </c>
      <c r="G47" s="119">
        <f>ORÇAM!H59</f>
        <v>16648.190000000002</v>
      </c>
      <c r="H47" s="115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</row>
    <row r="48" spans="1:27" ht="20.25" customHeight="1" x14ac:dyDescent="0.2">
      <c r="A48" s="104">
        <v>10</v>
      </c>
      <c r="B48" s="177" t="str">
        <f>ORÇAM!C65</f>
        <v>LIMPEZA GERAL E ENTREGA DA OBRA</v>
      </c>
      <c r="C48" s="144"/>
      <c r="D48" s="144"/>
      <c r="E48" s="176"/>
      <c r="F48" s="144"/>
      <c r="G48" s="160"/>
      <c r="H48" s="115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</row>
    <row r="49" spans="1:27" ht="20.25" customHeight="1" x14ac:dyDescent="0.2">
      <c r="A49" s="106"/>
      <c r="B49" s="126" t="s">
        <v>87</v>
      </c>
      <c r="C49" s="127">
        <v>0</v>
      </c>
      <c r="D49" s="127">
        <v>0.6</v>
      </c>
      <c r="E49" s="127">
        <v>0.4</v>
      </c>
      <c r="F49" s="127">
        <v>0</v>
      </c>
      <c r="G49" s="128">
        <f>SUM(C49:F49)</f>
        <v>1</v>
      </c>
      <c r="H49" s="115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</row>
    <row r="50" spans="1:27" ht="5.25" customHeight="1" x14ac:dyDescent="0.2">
      <c r="A50" s="106"/>
      <c r="B50" s="129"/>
      <c r="C50" s="111"/>
      <c r="D50" s="111"/>
      <c r="E50" s="111"/>
      <c r="F50" s="111"/>
      <c r="G50" s="130"/>
      <c r="H50" s="115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</row>
    <row r="51" spans="1:27" ht="20.25" customHeight="1" thickBot="1" x14ac:dyDescent="0.25">
      <c r="A51" s="106"/>
      <c r="B51" s="129" t="s">
        <v>88</v>
      </c>
      <c r="C51" s="113">
        <f>($G$51*C49)</f>
        <v>0</v>
      </c>
      <c r="D51" s="113">
        <f>($G$51*D49)</f>
        <v>1079.6759999999999</v>
      </c>
      <c r="E51" s="113">
        <f>($G$51*E49)</f>
        <v>719.78400000000011</v>
      </c>
      <c r="F51" s="113">
        <f>($G$51*F49)</f>
        <v>0</v>
      </c>
      <c r="G51" s="131">
        <f>ORÇAM!H65</f>
        <v>1799.46</v>
      </c>
      <c r="H51" s="115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</row>
    <row r="52" spans="1:27" ht="12.75" customHeight="1" x14ac:dyDescent="0.2">
      <c r="A52" s="178" t="s">
        <v>84</v>
      </c>
      <c r="B52" s="179"/>
      <c r="C52" s="173">
        <f>SUM(C15,C19,C23,C27,C31,C35,C39,C43,C47,C51,)</f>
        <v>171206.9583</v>
      </c>
      <c r="D52" s="173">
        <f>SUM(D15,D19,D23,D27,D31,D35,D39,D43,D47,D51,)</f>
        <v>103313.99336999998</v>
      </c>
      <c r="E52" s="173">
        <f>SUM(E15,E19,E23,E27,E31,E35,E39,E43,E47,E51,)</f>
        <v>87078.669769999993</v>
      </c>
      <c r="F52" s="173">
        <f>SUM(F15,F19,F23,F27,F31,F35,F39,F43,F47,F51,)</f>
        <v>117392.00536</v>
      </c>
      <c r="G52" s="173">
        <f>SUM(G15,G19,G23,G27,G31,G35,G39,G43,G47,G51,)</f>
        <v>478991.62679999997</v>
      </c>
    </row>
    <row r="53" spans="1:27" ht="12.75" customHeight="1" thickBot="1" x14ac:dyDescent="0.25">
      <c r="A53" s="180" t="s">
        <v>86</v>
      </c>
      <c r="B53" s="181"/>
      <c r="C53" s="174"/>
      <c r="D53" s="174"/>
      <c r="E53" s="174"/>
      <c r="F53" s="174"/>
      <c r="G53" s="174"/>
    </row>
    <row r="54" spans="1:27" ht="12.75" customHeight="1" x14ac:dyDescent="0.2">
      <c r="G54" s="124"/>
    </row>
    <row r="55" spans="1:27" ht="12.75" customHeight="1" x14ac:dyDescent="0.2">
      <c r="G55" s="124"/>
    </row>
    <row r="56" spans="1:27" ht="12.75" customHeight="1" x14ac:dyDescent="0.2"/>
    <row r="57" spans="1:27" ht="12.75" x14ac:dyDescent="0.2"/>
    <row r="58" spans="1:27" ht="12.75" x14ac:dyDescent="0.2"/>
    <row r="59" spans="1:27" ht="12.75" x14ac:dyDescent="0.2"/>
    <row r="60" spans="1:27" ht="12.75" customHeight="1" x14ac:dyDescent="0.2">
      <c r="F60" s="132">
        <f>SUM(C52:F53)</f>
        <v>478991.62679999997</v>
      </c>
    </row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</sheetData>
  <mergeCells count="27">
    <mergeCell ref="A1:G1"/>
    <mergeCell ref="A2:G2"/>
    <mergeCell ref="A3:G3"/>
    <mergeCell ref="A4:G4"/>
    <mergeCell ref="A5:G5"/>
    <mergeCell ref="B48:G48"/>
    <mergeCell ref="A6:G6"/>
    <mergeCell ref="A7:G7"/>
    <mergeCell ref="A8:G8"/>
    <mergeCell ref="C9:F9"/>
    <mergeCell ref="A11:G11"/>
    <mergeCell ref="E52:E53"/>
    <mergeCell ref="B12:G12"/>
    <mergeCell ref="B16:G16"/>
    <mergeCell ref="B20:G20"/>
    <mergeCell ref="B24:G24"/>
    <mergeCell ref="A52:B52"/>
    <mergeCell ref="C52:C53"/>
    <mergeCell ref="D52:D53"/>
    <mergeCell ref="F52:F53"/>
    <mergeCell ref="G52:G53"/>
    <mergeCell ref="A53:B53"/>
    <mergeCell ref="B28:G28"/>
    <mergeCell ref="B32:G32"/>
    <mergeCell ref="B36:G36"/>
    <mergeCell ref="B40:G40"/>
    <mergeCell ref="B44:G44"/>
  </mergeCells>
  <printOptions horizontalCentered="1"/>
  <pageMargins left="0.23622047244094491" right="0.23622047244094491" top="0.74803149606299213" bottom="0.74803149606299213" header="0" footer="0"/>
  <pageSetup paperSize="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</vt:lpstr>
      <vt:lpstr>CRONOG.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Barbosa</dc:creator>
  <cp:lastModifiedBy>Daiane</cp:lastModifiedBy>
  <dcterms:created xsi:type="dcterms:W3CDTF">2001-07-21T21:09:54Z</dcterms:created>
  <dcterms:modified xsi:type="dcterms:W3CDTF">2022-01-13T20:03:06Z</dcterms:modified>
</cp:coreProperties>
</file>